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615" windowWidth="8295" windowHeight="4560" activeTab="2"/>
  </bookViews>
  <sheets>
    <sheet name="РАЗДЕЛ 1." sheetId="1" r:id="rId1"/>
    <sheet name="Продолжение" sheetId="2" r:id="rId2"/>
    <sheet name="РАЗДЕЛ 2." sheetId="3" r:id="rId3"/>
  </sheets>
  <definedNames>
    <definedName name="Par1003" localSheetId="2">'РАЗДЕЛ 2.'!$C$27</definedName>
    <definedName name="Par1011" localSheetId="2">'РАЗДЕЛ 2.'!$C$30</definedName>
    <definedName name="Par1061" localSheetId="2">'РАЗДЕЛ 2.'!$C$40</definedName>
    <definedName name="Par911" localSheetId="2">'РАЗДЕЛ 2.'!$C$7</definedName>
    <definedName name="Par920" localSheetId="2">'РАЗДЕЛ 2.'!$C$8</definedName>
    <definedName name="Par928" localSheetId="2">'РАЗДЕЛ 2.'!$C$10</definedName>
    <definedName name="Par936" localSheetId="2">'РАЗДЕЛ 2.'!$C$11</definedName>
    <definedName name="Par944" localSheetId="2">'РАЗДЕЛ 2.'!$C$16</definedName>
    <definedName name="Par953" localSheetId="2">'РАЗДЕЛ 2.'!$C$17</definedName>
    <definedName name="Par978" localSheetId="2">'РАЗДЕЛ 2.'!$C$22</definedName>
  </definedNames>
  <calcPr calcId="125725"/>
</workbook>
</file>

<file path=xl/calcChain.xml><?xml version="1.0" encoding="utf-8"?>
<calcChain xmlns="http://schemas.openxmlformats.org/spreadsheetml/2006/main">
  <c r="I42" i="3"/>
  <c r="H42"/>
  <c r="G42"/>
  <c r="G41"/>
  <c r="I40"/>
  <c r="H40"/>
  <c r="G40"/>
  <c r="I39"/>
  <c r="H39"/>
  <c r="G39"/>
  <c r="I34"/>
  <c r="H34"/>
  <c r="G34"/>
  <c r="I22"/>
  <c r="H22"/>
  <c r="G22"/>
  <c r="I19"/>
  <c r="H19"/>
  <c r="G19"/>
  <c r="I17"/>
  <c r="H17"/>
  <c r="G17"/>
  <c r="I16"/>
  <c r="H16"/>
  <c r="G16"/>
  <c r="I11"/>
  <c r="H11"/>
  <c r="G11"/>
  <c r="I7"/>
  <c r="H7"/>
  <c r="G7"/>
  <c r="K150" i="2"/>
  <c r="G150"/>
  <c r="K148"/>
  <c r="G148"/>
  <c r="K147"/>
  <c r="G147"/>
  <c r="K146"/>
  <c r="G146"/>
  <c r="K145"/>
  <c r="G145"/>
  <c r="K143"/>
  <c r="G143"/>
  <c r="K142"/>
  <c r="G142"/>
  <c r="K141"/>
  <c r="G141"/>
  <c r="K139"/>
  <c r="G139"/>
  <c r="K138"/>
  <c r="G138"/>
  <c r="K137"/>
  <c r="G137"/>
  <c r="N136"/>
  <c r="M136"/>
  <c r="L136"/>
  <c r="K136"/>
  <c r="J136"/>
  <c r="I136"/>
  <c r="H136"/>
  <c r="G136"/>
  <c r="K134"/>
  <c r="G134"/>
  <c r="K133"/>
  <c r="G133"/>
  <c r="K132"/>
  <c r="G132"/>
  <c r="K131"/>
  <c r="G131"/>
  <c r="K130"/>
  <c r="G130"/>
  <c r="K129"/>
  <c r="G129"/>
  <c r="N127"/>
  <c r="M127"/>
  <c r="L127"/>
  <c r="K127"/>
  <c r="J127"/>
  <c r="I127"/>
  <c r="H127"/>
  <c r="G127"/>
  <c r="K126"/>
  <c r="G126"/>
  <c r="K125"/>
  <c r="G125"/>
  <c r="K124"/>
  <c r="G124"/>
  <c r="K123"/>
  <c r="G123"/>
  <c r="K122"/>
  <c r="G122"/>
  <c r="K121"/>
  <c r="G121"/>
  <c r="K120"/>
  <c r="G120"/>
  <c r="K119"/>
  <c r="G119"/>
  <c r="K118"/>
  <c r="G118"/>
  <c r="K117"/>
  <c r="G117"/>
  <c r="K116"/>
  <c r="G116"/>
  <c r="K115"/>
  <c r="G115"/>
  <c r="K114"/>
  <c r="G114"/>
  <c r="K113"/>
  <c r="G113"/>
  <c r="K112"/>
  <c r="G112"/>
  <c r="K111"/>
  <c r="G111"/>
  <c r="K110"/>
  <c r="G110"/>
  <c r="N109"/>
  <c r="M109"/>
  <c r="L109"/>
  <c r="K109"/>
  <c r="J109"/>
  <c r="I109"/>
  <c r="H109"/>
  <c r="G109"/>
  <c r="K108"/>
  <c r="G108"/>
  <c r="K107"/>
  <c r="G107"/>
  <c r="N105"/>
  <c r="M105"/>
  <c r="L105"/>
  <c r="K105"/>
  <c r="J105"/>
  <c r="I105"/>
  <c r="H105"/>
  <c r="G105"/>
  <c r="K104"/>
  <c r="G104"/>
  <c r="K103"/>
  <c r="G103"/>
  <c r="N101"/>
  <c r="M101"/>
  <c r="L101"/>
  <c r="K101"/>
  <c r="J101"/>
  <c r="I101"/>
  <c r="H101"/>
  <c r="G101"/>
  <c r="K100"/>
  <c r="G100"/>
  <c r="K99"/>
  <c r="G99"/>
  <c r="K98"/>
  <c r="G98"/>
  <c r="K97"/>
  <c r="G97"/>
  <c r="K96"/>
  <c r="G96"/>
  <c r="K95"/>
  <c r="G95"/>
  <c r="K94"/>
  <c r="G94"/>
  <c r="K93"/>
  <c r="G93"/>
  <c r="K91"/>
  <c r="G91"/>
  <c r="K90"/>
  <c r="G90"/>
  <c r="K89"/>
  <c r="G89"/>
  <c r="K88"/>
  <c r="G88"/>
  <c r="K87"/>
  <c r="G87"/>
  <c r="K86"/>
  <c r="G86"/>
  <c r="K85"/>
  <c r="G85"/>
  <c r="N83"/>
  <c r="M83"/>
  <c r="L83"/>
  <c r="K83"/>
  <c r="J83"/>
  <c r="I83"/>
  <c r="H83"/>
  <c r="G83"/>
  <c r="N81"/>
  <c r="M81"/>
  <c r="L81"/>
  <c r="K81"/>
  <c r="J81"/>
  <c r="I81"/>
  <c r="H81"/>
  <c r="G81"/>
  <c r="K80"/>
  <c r="G80"/>
  <c r="K79"/>
  <c r="G79"/>
  <c r="K78"/>
  <c r="G78"/>
  <c r="K77"/>
  <c r="G77"/>
  <c r="K75"/>
  <c r="G75"/>
  <c r="K73"/>
  <c r="G73"/>
  <c r="K72"/>
  <c r="G72"/>
  <c r="K70"/>
  <c r="G70"/>
  <c r="K69"/>
  <c r="G69"/>
  <c r="K68"/>
  <c r="G68"/>
  <c r="K67"/>
  <c r="G67"/>
  <c r="K66"/>
  <c r="G66"/>
  <c r="K65"/>
  <c r="G65"/>
  <c r="K64"/>
  <c r="G64"/>
  <c r="N62"/>
  <c r="M62"/>
  <c r="L62"/>
  <c r="K62"/>
  <c r="J62"/>
  <c r="I62"/>
  <c r="H62"/>
  <c r="G62"/>
  <c r="K61"/>
  <c r="G61"/>
  <c r="K60"/>
  <c r="G60"/>
  <c r="K59"/>
  <c r="G59"/>
  <c r="K58"/>
  <c r="G58"/>
  <c r="K57"/>
  <c r="G57"/>
  <c r="N55"/>
  <c r="M55"/>
  <c r="L55"/>
  <c r="K55"/>
  <c r="J55"/>
  <c r="I55"/>
  <c r="H55"/>
  <c r="G55"/>
  <c r="N53"/>
  <c r="M53"/>
  <c r="L53"/>
  <c r="K53"/>
  <c r="J53"/>
  <c r="I53"/>
  <c r="H53"/>
  <c r="G53"/>
  <c r="K52"/>
  <c r="G52"/>
  <c r="K51"/>
  <c r="G51"/>
  <c r="N49"/>
  <c r="M49"/>
  <c r="L49"/>
  <c r="K49"/>
  <c r="J49"/>
  <c r="I49"/>
  <c r="H49"/>
  <c r="G49"/>
  <c r="K48"/>
  <c r="G48"/>
  <c r="K47"/>
  <c r="G47"/>
  <c r="N45"/>
  <c r="M45"/>
  <c r="L45"/>
  <c r="K45"/>
  <c r="J45"/>
  <c r="I45"/>
  <c r="H45"/>
  <c r="G45"/>
  <c r="N43"/>
  <c r="M43"/>
  <c r="L43"/>
  <c r="K43"/>
  <c r="J43"/>
  <c r="I43"/>
  <c r="H43"/>
  <c r="G43"/>
  <c r="N41"/>
  <c r="M41"/>
  <c r="L41"/>
  <c r="K41"/>
  <c r="J41"/>
  <c r="I41"/>
  <c r="H41"/>
  <c r="G41"/>
  <c r="K40"/>
  <c r="G40"/>
  <c r="K38"/>
  <c r="G38"/>
  <c r="K37"/>
  <c r="G37"/>
  <c r="K36"/>
  <c r="G36"/>
  <c r="N34"/>
  <c r="M34"/>
  <c r="L34"/>
  <c r="K34"/>
  <c r="J34"/>
  <c r="I34"/>
  <c r="H34"/>
  <c r="G34"/>
  <c r="K33"/>
  <c r="G33"/>
  <c r="K32"/>
  <c r="G32"/>
  <c r="K31"/>
  <c r="G31"/>
  <c r="N29"/>
  <c r="M29"/>
  <c r="L29"/>
  <c r="K29"/>
  <c r="J29"/>
  <c r="I29"/>
  <c r="H29"/>
  <c r="G29"/>
  <c r="K28"/>
  <c r="G28"/>
  <c r="N26"/>
  <c r="M26"/>
  <c r="L26"/>
  <c r="K26"/>
  <c r="J26"/>
  <c r="I26"/>
  <c r="H26"/>
  <c r="G26"/>
  <c r="K25"/>
  <c r="G25"/>
  <c r="N23"/>
  <c r="M23"/>
  <c r="L23"/>
  <c r="K23"/>
  <c r="J23"/>
  <c r="I23"/>
  <c r="H23"/>
  <c r="G23"/>
  <c r="K22"/>
  <c r="G22"/>
  <c r="K21"/>
  <c r="G21"/>
  <c r="K20"/>
  <c r="G20"/>
  <c r="K19"/>
  <c r="G19"/>
  <c r="K18"/>
  <c r="G18"/>
  <c r="N16"/>
  <c r="M16"/>
  <c r="L16"/>
  <c r="K16"/>
  <c r="J16"/>
  <c r="I16"/>
  <c r="H16"/>
  <c r="G16"/>
  <c r="K15"/>
  <c r="G15"/>
  <c r="N13"/>
  <c r="M13"/>
  <c r="L13"/>
  <c r="K13"/>
  <c r="J13"/>
  <c r="I13"/>
  <c r="H13"/>
  <c r="G13"/>
  <c r="N11"/>
  <c r="M11"/>
  <c r="L11"/>
  <c r="K11"/>
  <c r="J11"/>
  <c r="I11"/>
  <c r="H11"/>
  <c r="G11"/>
  <c r="N9"/>
  <c r="M9"/>
  <c r="L9"/>
  <c r="K9"/>
  <c r="J9"/>
  <c r="I9"/>
  <c r="H9"/>
  <c r="G9"/>
  <c r="K8"/>
  <c r="G8"/>
  <c r="K7"/>
  <c r="G7"/>
  <c r="G172" i="1"/>
  <c r="G170"/>
  <c r="G169"/>
  <c r="G168"/>
  <c r="G167"/>
  <c r="G165"/>
  <c r="G164"/>
  <c r="G163"/>
  <c r="G161"/>
  <c r="G160"/>
  <c r="G159"/>
  <c r="J158"/>
  <c r="I158"/>
  <c r="H158"/>
  <c r="G158"/>
  <c r="G156"/>
  <c r="G155"/>
  <c r="G154"/>
  <c r="G153"/>
  <c r="G152"/>
  <c r="G151"/>
  <c r="G150"/>
  <c r="J148"/>
  <c r="I148"/>
  <c r="H148"/>
  <c r="G148"/>
  <c r="G147"/>
  <c r="G146"/>
  <c r="G145"/>
  <c r="G144"/>
  <c r="G143"/>
  <c r="G142"/>
  <c r="G141"/>
  <c r="G140"/>
  <c r="G139"/>
  <c r="G138"/>
  <c r="G137"/>
  <c r="G136"/>
  <c r="J135"/>
  <c r="G135"/>
  <c r="G134"/>
  <c r="G133"/>
  <c r="G132"/>
  <c r="G131"/>
  <c r="G130"/>
  <c r="J129"/>
  <c r="I129"/>
  <c r="H129"/>
  <c r="G129"/>
  <c r="G128"/>
  <c r="G127"/>
  <c r="J125"/>
  <c r="I125"/>
  <c r="H125"/>
  <c r="G125"/>
  <c r="G124"/>
  <c r="G123"/>
  <c r="J121"/>
  <c r="I121"/>
  <c r="H121"/>
  <c r="G121"/>
  <c r="G120"/>
  <c r="J119"/>
  <c r="I119"/>
  <c r="H119"/>
  <c r="G119"/>
  <c r="G118"/>
  <c r="G117"/>
  <c r="G116"/>
  <c r="G115"/>
  <c r="G114"/>
  <c r="G113"/>
  <c r="G111"/>
  <c r="G110"/>
  <c r="G109"/>
  <c r="G108"/>
  <c r="G107"/>
  <c r="G106"/>
  <c r="G105"/>
  <c r="J103"/>
  <c r="I103"/>
  <c r="H103"/>
  <c r="G103"/>
  <c r="J101"/>
  <c r="I101"/>
  <c r="H101"/>
  <c r="G101"/>
  <c r="G100"/>
  <c r="G99"/>
  <c r="G98"/>
  <c r="G97"/>
  <c r="G95"/>
  <c r="G93"/>
  <c r="G92"/>
  <c r="G90"/>
  <c r="G89"/>
  <c r="G88"/>
  <c r="G87"/>
  <c r="G86"/>
  <c r="G85"/>
  <c r="G84"/>
  <c r="I82"/>
  <c r="H82"/>
  <c r="G82"/>
  <c r="G81"/>
  <c r="G80"/>
  <c r="G79"/>
  <c r="I78"/>
  <c r="G78"/>
  <c r="G77"/>
  <c r="J75"/>
  <c r="I75"/>
  <c r="H75"/>
  <c r="G75"/>
  <c r="J73"/>
  <c r="I73"/>
  <c r="H73"/>
  <c r="G73"/>
  <c r="G72"/>
  <c r="G71"/>
  <c r="J69"/>
  <c r="I69"/>
  <c r="H69"/>
  <c r="G69"/>
  <c r="G68"/>
  <c r="G67"/>
  <c r="J65"/>
  <c r="I65"/>
  <c r="H65"/>
  <c r="G65"/>
  <c r="J63"/>
  <c r="I63"/>
  <c r="H63"/>
  <c r="G63"/>
  <c r="J61"/>
  <c r="I61"/>
  <c r="H61"/>
  <c r="G61"/>
  <c r="G60"/>
  <c r="G58"/>
  <c r="G57"/>
  <c r="G56"/>
  <c r="J54"/>
  <c r="I54"/>
  <c r="H54"/>
  <c r="G54"/>
  <c r="G53"/>
  <c r="I52"/>
  <c r="G52"/>
  <c r="G51"/>
  <c r="J49"/>
  <c r="I49"/>
  <c r="H49"/>
  <c r="G49"/>
  <c r="G48"/>
  <c r="J46"/>
  <c r="I46"/>
  <c r="H46"/>
  <c r="G46"/>
  <c r="G45"/>
  <c r="J43"/>
  <c r="I43"/>
  <c r="H43"/>
  <c r="G43"/>
  <c r="G42"/>
  <c r="G41"/>
  <c r="G40"/>
  <c r="G39"/>
  <c r="G38"/>
  <c r="J36"/>
  <c r="I36"/>
  <c r="H36"/>
  <c r="G36"/>
  <c r="G35"/>
  <c r="J33"/>
  <c r="I33"/>
  <c r="H33"/>
  <c r="G33"/>
  <c r="J31"/>
  <c r="I31"/>
  <c r="H31"/>
  <c r="G31"/>
  <c r="J29"/>
  <c r="I29"/>
  <c r="H29"/>
  <c r="G29"/>
  <c r="G28"/>
  <c r="G27"/>
</calcChain>
</file>

<file path=xl/sharedStrings.xml><?xml version="1.0" encoding="utf-8"?>
<sst xmlns="http://schemas.openxmlformats.org/spreadsheetml/2006/main" count="1542" uniqueCount="407">
  <si>
    <t>УТВЕРЖДАЮ</t>
  </si>
  <si>
    <t>Директор</t>
  </si>
  <si>
    <t>(наименование должности уполномоченного лица)</t>
  </si>
  <si>
    <t>МБУ ДО ДШИ пгт. Песковка</t>
  </si>
  <si>
    <t>(наименование органа-учредителя (учреждения))</t>
  </si>
  <si>
    <t>Е.Н. Гирева</t>
  </si>
  <si>
    <t>(подпись)</t>
  </si>
  <si>
    <t xml:space="preserve"> (расшифровка подписи)</t>
  </si>
  <si>
    <t>План финансово-хозяйственной деятельности на 2024 год  (на 2024 год и плановый период 2025 и 2026 годов)</t>
  </si>
  <si>
    <t>от</t>
  </si>
  <si>
    <t>декабря</t>
  </si>
  <si>
    <t>2024 г.</t>
  </si>
  <si>
    <t>КОДЫ</t>
  </si>
  <si>
    <t xml:space="preserve"> </t>
  </si>
  <si>
    <t xml:space="preserve">Дата   </t>
  </si>
  <si>
    <t>Орган, осуществляющий функции</t>
  </si>
  <si>
    <t>Управление культуры администрации муниципального образования Омутнинский муниципальный район Кировской области</t>
  </si>
  <si>
    <t xml:space="preserve">по Сводному реестру  </t>
  </si>
  <si>
    <t>и полномочия учредителя</t>
  </si>
  <si>
    <t xml:space="preserve">глава по БК  </t>
  </si>
  <si>
    <t>Учреждение</t>
  </si>
  <si>
    <t>Муниципальное бюджетное учреждение дополнительного образования "Детская школа искусств" пгт. Песковка Омутнинского Кировской области</t>
  </si>
  <si>
    <t xml:space="preserve">ИНН  </t>
  </si>
  <si>
    <t xml:space="preserve">КПП  </t>
  </si>
  <si>
    <t>Единица измерения: руб.</t>
  </si>
  <si>
    <t xml:space="preserve">по ОКЕИ  </t>
  </si>
  <si>
    <t>Раздел 1. Поступления и выплаты</t>
  </si>
  <si>
    <t>Наименование показателя</t>
  </si>
  <si>
    <t>Код строки</t>
  </si>
  <si>
    <t>Код бюджетной классификации Российской Федерации</t>
  </si>
  <si>
    <t>Аналитический код</t>
  </si>
  <si>
    <t>Сумма</t>
  </si>
  <si>
    <t>Раздел, подраздел</t>
  </si>
  <si>
    <t xml:space="preserve">Целевая статья </t>
  </si>
  <si>
    <t>АГПД / ВР</t>
  </si>
  <si>
    <r>
      <t xml:space="preserve">на </t>
    </r>
    <r>
      <rPr>
        <b/>
        <sz val="10"/>
        <color rgb="FF000000"/>
        <rFont val="Arial Cyr"/>
      </rPr>
      <t>2024</t>
    </r>
    <r>
      <rPr>
        <sz val="10"/>
        <color rgb="FF000000"/>
        <rFont val="Arial Cyr"/>
      </rPr>
      <t xml:space="preserve"> текущий финансовый год</t>
    </r>
  </si>
  <si>
    <t>Субсидия на муниципальное задание</t>
  </si>
  <si>
    <t>Субсидия на иные цели</t>
  </si>
  <si>
    <t>Приносящая доход деятельность</t>
  </si>
  <si>
    <t>за пределами планового периода</t>
  </si>
  <si>
    <t>3.1</t>
  </si>
  <si>
    <t>3.2</t>
  </si>
  <si>
    <t>3.3</t>
  </si>
  <si>
    <t>Остаток средств на начало текущего года</t>
  </si>
  <si>
    <t>0001</t>
  </si>
  <si>
    <t>х</t>
  </si>
  <si>
    <t>Остаток средств на конец текущего года</t>
  </si>
  <si>
    <t>0002</t>
  </si>
  <si>
    <t>ДОХОДЫ, всего:</t>
  </si>
  <si>
    <t>1000</t>
  </si>
  <si>
    <t>в том числе:</t>
  </si>
  <si>
    <t>доходы от собственности, всего</t>
  </si>
  <si>
    <t>1100</t>
  </si>
  <si>
    <t>0703</t>
  </si>
  <si>
    <t>0000000</t>
  </si>
  <si>
    <t>120</t>
  </si>
  <si>
    <t>1110</t>
  </si>
  <si>
    <t>доходы от оказания услуг, работ, компенсации затрат учреждений, всего</t>
  </si>
  <si>
    <t>1200</t>
  </si>
  <si>
    <t>130</t>
  </si>
  <si>
    <t>131</t>
  </si>
  <si>
    <t>доходы от оказания услуг, работ, компенсации затрат учреждений (родительская плата и иные доходы)</t>
  </si>
  <si>
    <t>1201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</si>
  <si>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</si>
  <si>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</si>
  <si>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из них:</t>
  </si>
  <si>
    <t>субсидия на выполнение муниципального задания за счет местного бюджета</t>
  </si>
  <si>
    <t>расходы бюджетных учреждений на выплату заработной платы в рамках субсидии на выполнение расходных обязательств муниципальных образований области</t>
  </si>
  <si>
    <t>131.016</t>
  </si>
  <si>
    <t>субсидия на выполнение расходных обязательств муниципальных образований области в части уплаты налога на имущество организаций</t>
  </si>
  <si>
    <t>131.89</t>
  </si>
  <si>
    <t>субсидия на расходы на уплату земельного налога</t>
  </si>
  <si>
    <t>131.020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</si>
  <si>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</si>
  <si>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</si>
  <si>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 xml:space="preserve">доходы от штрафов, пеней, иных сумм принудительного изъятия, всего </t>
  </si>
  <si>
    <t>1300</t>
  </si>
  <si>
    <t>140</t>
  </si>
  <si>
    <t>доходы от штрафных санкций за нарушение законодательства о закупках и нарушение условий контрактов (договоров)</t>
  </si>
  <si>
    <t>1310</t>
  </si>
  <si>
    <t>141</t>
  </si>
  <si>
    <t>безвозмездные денежные поступления, всего</t>
  </si>
  <si>
    <t>1400</t>
  </si>
  <si>
    <t>150</t>
  </si>
  <si>
    <t>пожертвования</t>
  </si>
  <si>
    <t>1401</t>
  </si>
  <si>
    <t>155</t>
  </si>
  <si>
    <t>целевые субсидии</t>
  </si>
  <si>
    <t>1410</t>
  </si>
  <si>
    <t>152</t>
  </si>
  <si>
    <t>субсидия на иные цели (национальный проект - увеличение МТБ (приобретение музыкальных инструментов))</t>
  </si>
  <si>
    <t>152.22-55190-00000-00001</t>
  </si>
  <si>
    <t>субсидия на иные цели (компенсация расходов на коммунальные услуги)</t>
  </si>
  <si>
    <t>1003</t>
  </si>
  <si>
    <t>152.011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</si>
  <si>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</si>
  <si>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</si>
  <si>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</si>
  <si>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</si>
  <si>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</si>
  <si>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</si>
  <si>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</si>
  <si>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</si>
  <si>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</si>
  <si>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</si>
  <si>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</si>
  <si>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</si>
  <si>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</si>
  <si>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</si>
  <si>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на выплату персоналу, всего</t>
  </si>
  <si>
    <t>2100</t>
  </si>
  <si>
    <t>оплата труда, всего</t>
  </si>
  <si>
    <t>2110</t>
  </si>
  <si>
    <t>0000000000</t>
  </si>
  <si>
    <t>111</t>
  </si>
  <si>
    <t>211</t>
  </si>
  <si>
    <t>оплата труда</t>
  </si>
  <si>
    <t>оплата труда (за счет расходов бюджетных учреждений на выплату заработной платы в рамках субсидии на выполнение расходных обязательств муниципальных образований области)</t>
  </si>
  <si>
    <t>211.016</t>
  </si>
  <si>
    <t>социальные пособия и компенсации персоналу, всего</t>
  </si>
  <si>
    <t>2111</t>
  </si>
  <si>
    <t>266</t>
  </si>
  <si>
    <t>социальные пособия и компенсации персоналу</t>
  </si>
  <si>
    <t>социальные пособия и компенсации персоналу (за счет расходов бюджетных учреждений на выплату заработной платы в рамках субсидии на выполнение расходных обязательств муниципальных образований области)</t>
  </si>
  <si>
    <t>266.016</t>
  </si>
  <si>
    <t>прочие выплаты персоналу, в том числе компенсационного характера</t>
  </si>
  <si>
    <t>2120</t>
  </si>
  <si>
    <t>112</t>
  </si>
  <si>
    <t>иные выплаты персоналу учреждений, за исключением фонда оплаты труда</t>
  </si>
  <si>
    <t>2121</t>
  </si>
  <si>
    <t>прочие несоциальные выплаты персоналу в денежной форме</t>
  </si>
  <si>
    <t>212</t>
  </si>
  <si>
    <t>прочие несоциальные выплаты персоналу в натуральной форме (компенсация расходов на коммунальные услуги)</t>
  </si>
  <si>
    <t>214.011</t>
  </si>
  <si>
    <t xml:space="preserve">социальные пособия и компенсации персоналу в денежной форме </t>
  </si>
  <si>
    <t>2122</t>
  </si>
  <si>
    <t>прочие выплаты</t>
  </si>
  <si>
    <t>2123</t>
  </si>
  <si>
    <t>226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</si>
  <si>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</si>
  <si>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</si>
  <si>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</si>
  <si>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</si>
  <si>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</si>
  <si>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</si>
  <si>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213</t>
  </si>
  <si>
    <t>на выплаты по оплате труда</t>
  </si>
  <si>
    <t>на выплаты по оплате труда (за счет расходов бюджетных учреждений на выплату заработной платы в рамках субсидии на выполнение расходных обязательств муниципальных образований области)</t>
  </si>
  <si>
    <t>213.016</t>
  </si>
  <si>
    <t>на иные выплаты работникам</t>
  </si>
  <si>
    <t>денежное довольствие военнослужащих и сотрудников, имеющих специальные звания</t>
  </si>
  <si>
    <t>2150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</si>
  <si>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</si>
  <si>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</si>
  <si>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</si>
  <si>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</si>
  <si>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</si>
  <si>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</si>
  <si>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выплат, подлежащих обложению страховыми взносами</t>
  </si>
  <si>
    <t>2180</t>
  </si>
  <si>
    <t>139</t>
  </si>
  <si>
    <t>на оплату труда стажеров</t>
  </si>
  <si>
    <t>2181</t>
  </si>
  <si>
    <t>социальные и иные выплаты населению, всего</t>
  </si>
  <si>
    <t>2200</t>
  </si>
  <si>
    <t>300</t>
  </si>
  <si>
    <t>социальные выплаты гражданам, кроме публичных нормативных социальных выплат</t>
  </si>
  <si>
    <t>2210</t>
  </si>
  <si>
    <t>320</t>
  </si>
  <si>
    <t>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</si>
  <si>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</si>
  <si>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</si>
  <si>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</si>
  <si>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</si>
  <si>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</si>
  <si>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</si>
  <si>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</si>
  <si>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</si>
  <si>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</si>
  <si>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</si>
  <si>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</si>
  <si>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</si>
  <si>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</si>
  <si>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</si>
  <si>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291</t>
  </si>
  <si>
    <t>налог на имущество организаций и земельный налог</t>
  </si>
  <si>
    <t>2310</t>
  </si>
  <si>
    <t>851</t>
  </si>
  <si>
    <t xml:space="preserve">налог на имущество организаций </t>
  </si>
  <si>
    <t>налог на имущество организаций (за счет субсидии на выполнение расходных обязательств муниципальных образований области в части уплаты налога на имущество организаций)</t>
  </si>
  <si>
    <t>291.89</t>
  </si>
  <si>
    <t>земельный налог</t>
  </si>
  <si>
    <t>расходы на уплату земельного налога</t>
  </si>
  <si>
    <t>291.020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</si>
  <si>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</si>
  <si>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</si>
  <si>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</si>
  <si>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</si>
  <si>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</si>
  <si>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</si>
  <si>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292</t>
  </si>
  <si>
    <t>безвозмездные перечисления организациям и физическим лицам, всего</t>
  </si>
  <si>
    <t>2400</t>
  </si>
  <si>
    <t>гранты, предоставляемые бюджетным учреждениям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</si>
  <si>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</si>
  <si>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</si>
  <si>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</si>
  <si>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</si>
  <si>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</si>
  <si>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(кроме бюджетных и автономных учреждений)</t>
  </si>
  <si>
    <t>2430</t>
  </si>
  <si>
    <t>634</t>
  </si>
  <si>
    <t>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</si>
  <si>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</si>
  <si>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</si>
  <si>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</si>
  <si>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</si>
  <si>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</si>
  <si>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</si>
  <si>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</si>
  <si>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</si>
  <si>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</si>
  <si>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</si>
  <si>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</si>
  <si>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</si>
  <si>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</si>
  <si>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296</t>
  </si>
  <si>
    <t>расходы на закупку товаров, работ, услуг, всего</t>
  </si>
  <si>
    <t>2600</t>
  </si>
  <si>
    <t>закупку научно-исследовательских и опытно-конструкторских работ</t>
  </si>
  <si>
    <t>2610</t>
  </si>
  <si>
    <t>241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</si>
  <si>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</si>
  <si>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</si>
  <si>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</si>
  <si>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работ, услуг, всего</t>
  </si>
  <si>
    <t>2640</t>
  </si>
  <si>
    <t>244</t>
  </si>
  <si>
    <t>услуги связи</t>
  </si>
  <si>
    <t>221</t>
  </si>
  <si>
    <t>транспортные услуги</t>
  </si>
  <si>
    <t>222</t>
  </si>
  <si>
    <t>коммунальные услуги, в том числе</t>
  </si>
  <si>
    <t>223</t>
  </si>
  <si>
    <t>оплата водоснабжения и водоотведения</t>
  </si>
  <si>
    <t>223.004</t>
  </si>
  <si>
    <t>оплата твердого и печного топлива</t>
  </si>
  <si>
    <t>223.005</t>
  </si>
  <si>
    <t>плата за обращение с твердыми коммунальными отходами</t>
  </si>
  <si>
    <t>223.006</t>
  </si>
  <si>
    <t>оплата прочих коммунальных услуг</t>
  </si>
  <si>
    <t>223.008</t>
  </si>
  <si>
    <t>арендная плата</t>
  </si>
  <si>
    <t>224</t>
  </si>
  <si>
    <t>работы, услуги по содержанию имущества</t>
  </si>
  <si>
    <t>225</t>
  </si>
  <si>
    <t>работы, услуги по содержанию имущества (расходы на выплату заработной платы по договорам ГПХ)</t>
  </si>
  <si>
    <t>225.023</t>
  </si>
  <si>
    <t>работы, услуги по содержанию имущества (оплата договоров на выполнение работ, оказание услуг, обслуживание пожарной, охранной и вневедомственной сигнализации)</t>
  </si>
  <si>
    <t>225.029</t>
  </si>
  <si>
    <t>работы, услуги по содержанию имущества (содержание имущества в многоквартирных домах)</t>
  </si>
  <si>
    <t>225.030</t>
  </si>
  <si>
    <t>прочие работы, услуги</t>
  </si>
  <si>
    <t>прочие работы, услуги (оплата договоров на выполнение работ, оказание услуг, обслуживание пожарной, охранной и вневедомственной сигнализации)</t>
  </si>
  <si>
    <t>226.029</t>
  </si>
  <si>
    <t>прочие работы, услуги (расходы на выплату заработной платы по договорам ГПХ)</t>
  </si>
  <si>
    <t>226.023</t>
  </si>
  <si>
    <r>
      <t xml:space="preserve">прочие работы, услуги </t>
    </r>
    <r>
      <rPr>
        <sz val="9"/>
        <color rgb="FF000000"/>
        <rFont val="Arial Cyr"/>
      </rPr>
      <t>(проведение обязательных предварительных и периодических медицинских осмотров работников организаций, а также ежегодных обязательных профилактических медицинских осмотров работников образовательных организаций)</t>
    </r>
  </si>
  <si>
    <t>226.028</t>
  </si>
  <si>
    <t>прочие работы, услуги (программное обеспечение)</t>
  </si>
  <si>
    <t>226.031</t>
  </si>
  <si>
    <t>226.011</t>
  </si>
  <si>
    <t>прочие работы, услуги (повышение квалификации)</t>
  </si>
  <si>
    <t>0705</t>
  </si>
  <si>
    <t>увеличение стоимости основных средств</t>
  </si>
  <si>
    <t>310</t>
  </si>
  <si>
    <t>увеличение стоимости основных средств (национальный проект - увеличение МТБ (приобретение музыкальных инструментов)</t>
  </si>
  <si>
    <t>030А155190</t>
  </si>
  <si>
    <t>310.22-55190-00000-0001</t>
  </si>
  <si>
    <t>увеличение стоимости материальных запасов, всего</t>
  </si>
  <si>
    <t>увеличение стоимости лекарственных препаратов и материалов, применяемых в медицинских целях</t>
  </si>
  <si>
    <t>341</t>
  </si>
  <si>
    <t>увеличение горюче-смазочных материалов</t>
  </si>
  <si>
    <t>343</t>
  </si>
  <si>
    <t>увеличение стоимости строительных материалов</t>
  </si>
  <si>
    <t>344</t>
  </si>
  <si>
    <t>увеличение стоимости мягкого инвентаря</t>
  </si>
  <si>
    <t>345</t>
  </si>
  <si>
    <t>увеличение стоимости прочих оборотных средств</t>
  </si>
  <si>
    <t>346</t>
  </si>
  <si>
    <t>увеличение стоимости материальных запасов для целей капитальных вложений</t>
  </si>
  <si>
    <t>347</t>
  </si>
  <si>
    <t>увеличение стоимости прочих материальных запасов однократного применения</t>
  </si>
  <si>
    <t>349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</si>
  <si>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</si>
  <si>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</si>
  <si>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</si>
  <si>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</si>
  <si>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</si>
  <si>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</si>
  <si>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оплата теплоэнергии и технологических нужд</t>
  </si>
  <si>
    <t>223.001</t>
  </si>
  <si>
    <t>оплата потребления электроэнергии</t>
  </si>
  <si>
    <t>223.003</t>
  </si>
  <si>
    <t>капитальные вложения в объекты государственной (муниципальной) собственности, всего</t>
  </si>
  <si>
    <t>2700</t>
  </si>
  <si>
    <t>400</t>
  </si>
  <si>
    <t>приобретение объектов недвижимого имущества государственными (муниципальными) учреждениями</t>
  </si>
  <si>
    <t>2710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</si>
  <si>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</si>
  <si>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</si>
  <si>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2720</t>
  </si>
  <si>
    <t>407</t>
  </si>
  <si>
    <t>Выплаты, уменьшающие доход, всего</t>
  </si>
  <si>
    <t>3000</t>
  </si>
  <si>
    <t>100</t>
  </si>
  <si>
    <t>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</si>
  <si>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</si>
  <si>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</si>
  <si>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</si>
  <si>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</si>
  <si>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</si>
  <si>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</si>
  <si>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</si>
  <si>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возврат в бюджет субсидии</t>
  </si>
  <si>
    <t>4010</t>
  </si>
  <si>
    <t>610</t>
  </si>
  <si>
    <t>ПРОДОЛЖЕНИЕ  Раздела 1. Поступления и выплаты</t>
  </si>
  <si>
    <r>
      <t xml:space="preserve">на </t>
    </r>
    <r>
      <rPr>
        <b/>
        <sz val="10"/>
        <color rgb="FF000000"/>
        <rFont val="Arial Cyr"/>
      </rPr>
      <t>2025</t>
    </r>
    <r>
      <rPr>
        <sz val="10"/>
        <color rgb="FF000000"/>
        <rFont val="Arial Cyr"/>
      </rPr>
      <t xml:space="preserve"> г.  первый год планового периода,</t>
    </r>
    <r>
      <rPr>
        <b/>
        <sz val="10"/>
        <color rgb="FF000000"/>
        <rFont val="Arial Cyr"/>
      </rPr>
      <t xml:space="preserve"> ВСЕГО</t>
    </r>
  </si>
  <si>
    <r>
      <t xml:space="preserve">на </t>
    </r>
    <r>
      <rPr>
        <b/>
        <sz val="10"/>
        <color rgb="FF000000"/>
        <rFont val="Arial Cyr"/>
      </rPr>
      <t>2026</t>
    </r>
    <r>
      <rPr>
        <sz val="10"/>
        <color rgb="FF000000"/>
        <rFont val="Arial Cyr"/>
      </rPr>
      <t xml:space="preserve"> г.  второй год планового периода, </t>
    </r>
    <r>
      <rPr>
        <b/>
        <sz val="10"/>
        <color rgb="FF000000"/>
        <rFont val="Arial Cyr"/>
      </rPr>
      <t>ВСЕГО</t>
    </r>
  </si>
  <si>
    <t xml:space="preserve">субсидия на иные цели </t>
  </si>
  <si>
    <t>Раздел 2. Сведения по выплатам на закупки товаров, работ, услуг</t>
  </si>
  <si>
    <t>N п/п</t>
  </si>
  <si>
    <t>Коды строк</t>
  </si>
  <si>
    <t>Год начала закупки</t>
  </si>
  <si>
    <r>
      <t xml:space="preserve">Код по бюджетной классификации Российской Федерации </t>
    </r>
    <r>
      <rPr>
        <vertAlign val="superscript"/>
        <sz val="10"/>
        <color rgb="FF000000"/>
        <rFont val="Arial"/>
      </rPr>
      <t>10.1</t>
    </r>
  </si>
  <si>
    <r>
      <t xml:space="preserve">Уникальный код </t>
    </r>
    <r>
      <rPr>
        <vertAlign val="superscript"/>
        <sz val="10"/>
        <color rgb="FF000000"/>
        <rFont val="Arial"/>
      </rPr>
      <t>10.2</t>
    </r>
  </si>
  <si>
    <r>
      <t xml:space="preserve">на </t>
    </r>
    <r>
      <rPr>
        <b/>
        <sz val="10"/>
        <color rgb="FF000000"/>
        <rFont val="Arial"/>
      </rPr>
      <t>2024</t>
    </r>
    <r>
      <rPr>
        <sz val="10"/>
        <color rgb="FF000000"/>
        <rFont val="Arial"/>
      </rPr>
      <t xml:space="preserve"> г. (текущий финансовый год)</t>
    </r>
  </si>
  <si>
    <r>
      <t xml:space="preserve">на </t>
    </r>
    <r>
      <rPr>
        <b/>
        <sz val="10"/>
        <color rgb="FF000000"/>
        <rFont val="Arial"/>
      </rPr>
      <t>2025</t>
    </r>
    <r>
      <rPr>
        <sz val="10"/>
        <color rgb="FF000000"/>
        <rFont val="Arial"/>
      </rPr>
      <t xml:space="preserve"> г.    (первый год планового периода)</t>
    </r>
  </si>
  <si>
    <r>
      <t xml:space="preserve">на </t>
    </r>
    <r>
      <rPr>
        <b/>
        <sz val="10"/>
        <color rgb="FF000000"/>
        <rFont val="Arial"/>
      </rPr>
      <t xml:space="preserve">2026 </t>
    </r>
    <r>
      <rPr>
        <sz val="10"/>
        <color rgb="FF000000"/>
        <rFont val="Arial"/>
      </rPr>
      <t>г.      (второй год планового периода)</t>
    </r>
  </si>
  <si>
    <t>4.1</t>
  </si>
  <si>
    <t>4.2</t>
  </si>
  <si>
    <t xml:space="preserve">Выплаты на закупку товаров, работ, услуг, всего </t>
  </si>
  <si>
    <t>x</t>
  </si>
  <si>
    <t>1.1.</t>
  </si>
  <si>
    <t xml:space="preserve">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 1652; 2018, N 32, ст. 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 4571; 2018, N 32, ст. 5135) (далее - Федеральный закон N 223-ФЗ) </t>
  </si>
  <si>
    <t>1.2.</t>
  </si>
  <si>
    <t xml:space="preserve"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 </t>
  </si>
  <si>
    <t>1.3.</t>
  </si>
  <si>
    <t xml:space="preserve">по контрактам (договорам), заключенным до начала текущего финансового года с учетом требований Федерального закона N 44-ФЗ и Федерального закона N 223-ФЗ </t>
  </si>
  <si>
    <t>1.3.1</t>
  </si>
  <si>
    <t>в том числе:                                                              в соответствии с Федеральным законом № 44-ФЗ</t>
  </si>
  <si>
    <r>
      <t xml:space="preserve">из них </t>
    </r>
    <r>
      <rPr>
        <vertAlign val="superscript"/>
        <sz val="10.5"/>
        <color rgb="FF000000"/>
        <rFont val="Arial"/>
      </rPr>
      <t>10.1</t>
    </r>
    <r>
      <rPr>
        <sz val="10.5"/>
        <color rgb="FF000000"/>
        <rFont val="Arial"/>
      </rPr>
      <t>:</t>
    </r>
  </si>
  <si>
    <t>26310.1</t>
  </si>
  <si>
    <r>
      <t xml:space="preserve">из них </t>
    </r>
    <r>
      <rPr>
        <vertAlign val="superscript"/>
        <sz val="10.5"/>
        <color rgb="FF000000"/>
        <rFont val="Arial"/>
      </rPr>
      <t>10.2</t>
    </r>
    <r>
      <rPr>
        <sz val="10.5"/>
        <color rgb="FF000000"/>
        <rFont val="Arial"/>
      </rPr>
      <t>:</t>
    </r>
  </si>
  <si>
    <t>26310.2</t>
  </si>
  <si>
    <t>1.3.2</t>
  </si>
  <si>
    <t>в том числе:                                                              в соответствии с Федеральным законом № 223-ФЗ</t>
  </si>
  <si>
    <t>1.4.</t>
  </si>
  <si>
    <t xml:space="preserve"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 </t>
  </si>
  <si>
    <t>1.4.1</t>
  </si>
  <si>
    <t>за счет субсидий, предоставляемых на финансовое обеспечение выполнения государственного (муниципального) задания</t>
  </si>
  <si>
    <t>1.4.1.1.</t>
  </si>
  <si>
    <t>в соответствии с Федеральным законом N 44-ФЗ</t>
  </si>
  <si>
    <t>1.4.1.2.</t>
  </si>
  <si>
    <t xml:space="preserve">в соответствии с Федеральным законом N 223-ФЗ 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</si>
  <si>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</si>
  <si>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</si>
  <si>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</si>
  <si>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26421.1</t>
  </si>
  <si>
    <t>1.4.2.2.</t>
  </si>
  <si>
    <t>1.4.3.</t>
  </si>
  <si>
    <t xml:space="preserve">за счет субсидий, предоставляемых на осуществление капитальных вложений </t>
  </si>
  <si>
    <t>26430.1</t>
  </si>
  <si>
    <t>26430.2</t>
  </si>
  <si>
    <t>1.4.4.</t>
  </si>
  <si>
    <t>за счет средств обязательного медицинского страхования</t>
  </si>
  <si>
    <t>1.4.4.1.</t>
  </si>
  <si>
    <t>1.4.4.2.</t>
  </si>
  <si>
    <t>1.4.5.</t>
  </si>
  <si>
    <t>за счет прочих источников финансового обеспечения</t>
  </si>
  <si>
    <t>1.4.5.1.</t>
  </si>
  <si>
    <t>26451.1</t>
  </si>
  <si>
    <t>26451.2</t>
  </si>
  <si>
    <t>1.4.5.2.</t>
  </si>
  <si>
    <t>в соответствии с Федеральным законом N 223-ФЗ</t>
  </si>
  <si>
    <t>2.</t>
  </si>
  <si>
    <t xml:space="preserve"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 </t>
  </si>
  <si>
    <t>в том числе по году начала закупки: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</si>
  <si>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</si>
  <si>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</si>
  <si>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 xml:space="preserve"> Руководитель учреждения (уполномоченное лицо)</t>
  </si>
  <si>
    <t>(должность)</t>
  </si>
  <si>
    <t>(расшифровка подписи)</t>
  </si>
  <si>
    <t>Исполнитель</t>
  </si>
  <si>
    <t>главный специалист</t>
  </si>
  <si>
    <t>Ляпунова А.В.</t>
  </si>
  <si>
    <t>2-12-16</t>
  </si>
  <si>
    <t>(фамилия, инициалы)</t>
  </si>
  <si>
    <t>(телефон)</t>
  </si>
  <si>
    <r>
      <t>" 19 "</t>
    </r>
    <r>
      <rPr>
        <u/>
        <sz val="11"/>
        <color rgb="FF000000"/>
        <rFont val="Arial Cyr"/>
      </rPr>
      <t xml:space="preserve"> декабря </t>
    </r>
    <r>
      <rPr>
        <sz val="11"/>
        <color rgb="FF000000"/>
        <rFont val="Arial Cyr"/>
      </rPr>
      <t>2024 г.</t>
    </r>
  </si>
  <si>
    <t>СОГЛАСОВАНО</t>
  </si>
  <si>
    <t>Начальник Управления культуры Омутнинского района</t>
  </si>
  <si>
    <t>(наименование должности уполномоченного лица органа-учредителя)</t>
  </si>
  <si>
    <t>М.Ю. Лекомцева</t>
  </si>
  <si>
    <t>" 20 "</t>
  </si>
  <si>
    <t>" 20 " декабря 2024 г.</t>
  </si>
</sst>
</file>

<file path=xl/styles.xml><?xml version="1.0" encoding="utf-8"?>
<styleSheet xmlns="http://schemas.openxmlformats.org/spreadsheetml/2006/main">
  <fonts count="24">
    <font>
      <sz val="10"/>
      <color rgb="FF000000"/>
      <name val="Arial Cyr"/>
    </font>
    <font>
      <sz val="11"/>
      <color rgb="FF000000"/>
      <name val="Arial Cyr"/>
    </font>
    <font>
      <sz val="8"/>
      <color rgb="FF000000"/>
      <name val="Arial Cyr"/>
    </font>
    <font>
      <b/>
      <sz val="10"/>
      <color rgb="FF000000"/>
      <name val="Arial Cyr"/>
    </font>
    <font>
      <sz val="10.5"/>
      <color rgb="FF000000"/>
      <name val="Arial Cyr"/>
    </font>
    <font>
      <b/>
      <sz val="10.5"/>
      <color rgb="FF000000"/>
      <name val="Arial Cyr"/>
    </font>
    <font>
      <sz val="12"/>
      <color rgb="FF000000"/>
      <name val="Times New Roman"/>
    </font>
    <font>
      <sz val="10"/>
      <color rgb="FF000000"/>
      <name val="Arial"/>
    </font>
    <font>
      <sz val="10.5"/>
      <color rgb="FF000000"/>
      <name val="Arial"/>
    </font>
    <font>
      <b/>
      <sz val="10.5"/>
      <color rgb="FF000000"/>
      <name val="Arial"/>
    </font>
    <font>
      <sz val="8"/>
      <color rgb="FF000000"/>
      <name val="Arial"/>
    </font>
    <font>
      <sz val="11"/>
      <color rgb="FF000000"/>
      <name val="Arial"/>
    </font>
    <font>
      <b/>
      <sz val="11"/>
      <color rgb="FF000000"/>
      <name val="Arial Cyr"/>
    </font>
    <font>
      <b/>
      <sz val="12"/>
      <color rgb="FF000000"/>
      <name val="Arial Cyr"/>
    </font>
    <font>
      <sz val="9"/>
      <color rgb="FF000000"/>
      <name val="Times New Roman"/>
    </font>
    <font>
      <sz val="9"/>
      <color rgb="FF000000"/>
      <name val="Arial Cyr"/>
    </font>
    <font>
      <b/>
      <sz val="16"/>
      <color rgb="FF000000"/>
      <name val="Arial Cyr"/>
    </font>
    <font>
      <b/>
      <sz val="10.3"/>
      <color rgb="FF000000"/>
      <name val="Arial Cyr"/>
    </font>
    <font>
      <b/>
      <sz val="14"/>
      <color rgb="FF000000"/>
      <name val="Arial Cyr"/>
    </font>
    <font>
      <sz val="14"/>
      <color rgb="FF000000"/>
      <name val="Arial Cyr"/>
    </font>
    <font>
      <b/>
      <sz val="10"/>
      <color rgb="FF000000"/>
      <name val="Arial"/>
    </font>
    <font>
      <vertAlign val="superscript"/>
      <sz val="10"/>
      <color rgb="FF000000"/>
      <name val="Arial"/>
    </font>
    <font>
      <vertAlign val="superscript"/>
      <sz val="10.5"/>
      <color rgb="FF000000"/>
      <name val="Arial"/>
    </font>
    <font>
      <u/>
      <sz val="11"/>
      <color rgb="FF000000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9">
    <xf numFmtId="0" fontId="0" fillId="0" borderId="0" xfId="0" applyProtection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1" fillId="0" borderId="2" xfId="0" applyFont="1" applyBorder="1" applyProtection="1"/>
    <xf numFmtId="0" fontId="2" fillId="0" borderId="0" xfId="0" applyFont="1" applyAlignment="1" applyProtection="1">
      <alignment horizontal="center"/>
    </xf>
    <xf numFmtId="0" fontId="3" fillId="0" borderId="0" xfId="0" applyFont="1" applyProtection="1"/>
    <xf numFmtId="0" fontId="2" fillId="0" borderId="0" xfId="0" applyFont="1" applyAlignment="1" applyProtection="1">
      <alignment horizontal="right"/>
    </xf>
    <xf numFmtId="14" fontId="3" fillId="0" borderId="1" xfId="0" applyNumberFormat="1" applyFont="1" applyBorder="1" applyAlignment="1" applyProtection="1">
      <alignment horizontal="center"/>
    </xf>
    <xf numFmtId="0" fontId="0" fillId="0" borderId="3" xfId="0" applyBorder="1" applyAlignment="1" applyProtection="1">
      <alignment horizontal="center" vertical="center" wrapText="1"/>
    </xf>
    <xf numFmtId="0" fontId="0" fillId="0" borderId="0" xfId="0" applyProtection="1"/>
    <xf numFmtId="49" fontId="4" fillId="0" borderId="1" xfId="0" applyNumberFormat="1" applyFont="1" applyBorder="1" applyAlignment="1" applyProtection="1">
      <alignment horizontal="center" vertical="center"/>
    </xf>
    <xf numFmtId="4" fontId="4" fillId="0" borderId="1" xfId="0" applyNumberFormat="1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" fontId="5" fillId="0" borderId="1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justify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horizontal="left" vertical="center" wrapText="1" indent="1"/>
    </xf>
    <xf numFmtId="0" fontId="8" fillId="0" borderId="1" xfId="0" applyFont="1" applyBorder="1" applyAlignment="1" applyProtection="1">
      <alignment horizontal="left" vertical="center" wrapText="1" indent="1"/>
    </xf>
    <xf numFmtId="0" fontId="8" fillId="0" borderId="1" xfId="0" applyFont="1" applyBorder="1" applyAlignment="1" applyProtection="1">
      <alignment horizontal="left" vertical="center" wrapText="1" indent="3"/>
    </xf>
    <xf numFmtId="0" fontId="8" fillId="0" borderId="1" xfId="0" applyFont="1" applyBorder="1" applyAlignment="1" applyProtection="1">
      <alignment horizontal="left" vertical="center" wrapText="1" indent="4"/>
    </xf>
    <xf numFmtId="0" fontId="8" fillId="0" borderId="1" xfId="0" applyFont="1" applyBorder="1" applyAlignment="1" applyProtection="1">
      <alignment horizontal="left" vertical="center" wrapText="1" indent="4"/>
    </xf>
    <xf numFmtId="0" fontId="8" fillId="0" borderId="1" xfId="0" applyFont="1" applyBorder="1" applyAlignment="1" applyProtection="1">
      <alignment horizontal="left" vertical="center" wrapText="1" indent="3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vertical="center" wrapText="1"/>
    </xf>
    <xf numFmtId="4" fontId="9" fillId="0" borderId="1" xfId="0" applyNumberFormat="1" applyFont="1" applyBorder="1" applyAlignment="1" applyProtection="1">
      <alignment horizontal="center" vertical="center" wrapText="1"/>
    </xf>
    <xf numFmtId="4" fontId="8" fillId="0" borderId="1" xfId="0" applyNumberFormat="1" applyFont="1" applyBorder="1" applyAlignment="1" applyProtection="1">
      <alignment horizontal="center" vertical="center" wrapText="1"/>
    </xf>
    <xf numFmtId="0" fontId="7" fillId="0" borderId="0" xfId="0" applyFont="1" applyProtection="1"/>
    <xf numFmtId="0" fontId="7" fillId="0" borderId="0" xfId="0" applyFont="1" applyAlignment="1" applyProtection="1">
      <alignment horizontal="justify" vertical="center"/>
    </xf>
    <xf numFmtId="0" fontId="7" fillId="0" borderId="0" xfId="0" applyFont="1" applyProtection="1"/>
    <xf numFmtId="0" fontId="7" fillId="0" borderId="0" xfId="0" applyFont="1" applyProtection="1"/>
    <xf numFmtId="0" fontId="10" fillId="0" borderId="0" xfId="0" applyFont="1" applyAlignment="1" applyProtection="1">
      <alignment horizontal="center"/>
    </xf>
    <xf numFmtId="0" fontId="1" fillId="0" borderId="0" xfId="0" applyFont="1" applyProtection="1"/>
    <xf numFmtId="0" fontId="10" fillId="0" borderId="0" xfId="0" applyFont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/>
    </xf>
    <xf numFmtId="0" fontId="11" fillId="0" borderId="0" xfId="0" applyFont="1" applyAlignment="1" applyProtection="1">
      <alignment horizontal="justify" vertical="center"/>
    </xf>
    <xf numFmtId="0" fontId="2" fillId="0" borderId="0" xfId="0" applyFont="1" applyProtection="1"/>
    <xf numFmtId="0" fontId="1" fillId="0" borderId="0" xfId="0" applyFont="1" applyAlignment="1" applyProtection="1">
      <alignment horizontal="center"/>
    </xf>
    <xf numFmtId="49" fontId="11" fillId="0" borderId="2" xfId="0" applyNumberFormat="1" applyFont="1" applyBorder="1" applyAlignment="1" applyProtection="1">
      <alignment horizontal="center"/>
    </xf>
    <xf numFmtId="0" fontId="11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center"/>
    </xf>
    <xf numFmtId="0" fontId="12" fillId="0" borderId="0" xfId="0" applyFont="1" applyProtection="1"/>
    <xf numFmtId="0" fontId="12" fillId="0" borderId="0" xfId="0" applyFont="1" applyAlignment="1" applyProtection="1">
      <alignment horizontal="right"/>
    </xf>
    <xf numFmtId="4" fontId="4" fillId="2" borderId="1" xfId="0" applyNumberFormat="1" applyFont="1" applyFill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0" xfId="0" applyProtection="1"/>
    <xf numFmtId="0" fontId="3" fillId="0" borderId="0" xfId="0" applyFont="1" applyAlignment="1" applyProtection="1">
      <alignment horizontal="center" wrapText="1"/>
    </xf>
    <xf numFmtId="0" fontId="13" fillId="0" borderId="5" xfId="0" applyFont="1" applyBorder="1" applyProtection="1"/>
    <xf numFmtId="0" fontId="0" fillId="0" borderId="4" xfId="0" applyBorder="1" applyProtection="1"/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2" fillId="0" borderId="5" xfId="0" applyFont="1" applyBorder="1" applyProtection="1"/>
    <xf numFmtId="0" fontId="0" fillId="0" borderId="6" xfId="0" applyBorder="1" applyProtection="1"/>
    <xf numFmtId="0" fontId="0" fillId="0" borderId="8" xfId="0" applyBorder="1" applyProtection="1"/>
    <xf numFmtId="0" fontId="0" fillId="0" borderId="9" xfId="0" applyBorder="1" applyAlignment="1" applyProtection="1">
      <alignment horizontal="center"/>
    </xf>
    <xf numFmtId="0" fontId="0" fillId="0" borderId="10" xfId="0" applyBorder="1" applyProtection="1"/>
    <xf numFmtId="0" fontId="2" fillId="0" borderId="8" xfId="0" applyFont="1" applyBorder="1" applyAlignment="1" applyProtection="1">
      <alignment horizontal="center"/>
    </xf>
    <xf numFmtId="0" fontId="1" fillId="0" borderId="8" xfId="0" applyFont="1" applyBorder="1" applyProtection="1"/>
    <xf numFmtId="0" fontId="0" fillId="0" borderId="2" xfId="0" applyBorder="1" applyProtection="1"/>
    <xf numFmtId="4" fontId="8" fillId="2" borderId="1" xfId="0" applyNumberFormat="1" applyFont="1" applyFill="1" applyBorder="1" applyAlignment="1" applyProtection="1">
      <alignment horizontal="center" vertical="center" wrapText="1"/>
    </xf>
    <xf numFmtId="4" fontId="8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/>
    </xf>
    <xf numFmtId="4" fontId="8" fillId="2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1" fillId="0" borderId="0" xfId="0" applyFont="1" applyAlignment="1" applyProtection="1">
      <alignment horizontal="center"/>
    </xf>
    <xf numFmtId="0" fontId="2" fillId="0" borderId="0" xfId="0" applyFont="1" applyProtection="1"/>
    <xf numFmtId="49" fontId="7" fillId="0" borderId="1" xfId="0" applyNumberFormat="1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4" fontId="9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49" fontId="0" fillId="2" borderId="1" xfId="0" applyNumberForma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49" fontId="15" fillId="2" borderId="1" xfId="0" applyNumberFormat="1" applyFont="1" applyFill="1" applyBorder="1" applyAlignment="1" applyProtection="1">
      <alignment horizontal="center" vertical="center"/>
    </xf>
    <xf numFmtId="4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wrapText="1"/>
    </xf>
    <xf numFmtId="4" fontId="8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Protection="1"/>
    <xf numFmtId="0" fontId="12" fillId="2" borderId="0" xfId="0" applyFont="1" applyFill="1" applyProtection="1"/>
    <xf numFmtId="0" fontId="0" fillId="2" borderId="3" xfId="0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16" fillId="0" borderId="0" xfId="0" applyFont="1" applyAlignment="1" applyProtection="1">
      <alignment horizontal="center"/>
    </xf>
    <xf numFmtId="0" fontId="12" fillId="0" borderId="2" xfId="0" applyFont="1" applyBorder="1" applyAlignment="1" applyProtection="1">
      <alignment horizontal="center"/>
    </xf>
    <xf numFmtId="0" fontId="12" fillId="0" borderId="2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" fillId="0" borderId="0" xfId="0" applyFont="1" applyProtection="1"/>
    <xf numFmtId="0" fontId="1" fillId="0" borderId="2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left" wrapText="1"/>
    </xf>
    <xf numFmtId="0" fontId="17" fillId="0" borderId="0" xfId="0" applyFont="1" applyAlignment="1" applyProtection="1">
      <alignment horizontal="left"/>
    </xf>
    <xf numFmtId="0" fontId="17" fillId="0" borderId="2" xfId="0" applyFont="1" applyBorder="1" applyAlignment="1" applyProtection="1">
      <alignment horizontal="left" wrapText="1"/>
    </xf>
    <xf numFmtId="0" fontId="17" fillId="0" borderId="2" xfId="0" applyFont="1" applyBorder="1" applyAlignment="1" applyProtection="1">
      <alignment horizontal="left"/>
    </xf>
    <xf numFmtId="0" fontId="18" fillId="0" borderId="0" xfId="0" applyFont="1" applyAlignment="1" applyProtection="1">
      <alignment horizontal="center" wrapText="1"/>
    </xf>
    <xf numFmtId="0" fontId="19" fillId="0" borderId="0" xfId="0" applyFont="1" applyProtection="1"/>
    <xf numFmtId="0" fontId="0" fillId="0" borderId="0" xfId="0" applyProtection="1"/>
    <xf numFmtId="0" fontId="12" fillId="0" borderId="0" xfId="0" applyFont="1" applyAlignment="1" applyProtection="1">
      <alignment horizontal="left"/>
    </xf>
    <xf numFmtId="0" fontId="3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/>
    </xf>
    <xf numFmtId="0" fontId="2" fillId="0" borderId="12" xfId="0" applyFont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2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13" fillId="0" borderId="0" xfId="0" applyFont="1" applyAlignment="1" applyProtection="1">
      <alignment horizontal="center" wrapText="1"/>
    </xf>
    <xf numFmtId="0" fontId="11" fillId="0" borderId="0" xfId="0" applyFont="1" applyAlignment="1" applyProtection="1">
      <alignment horizontal="justify"/>
    </xf>
    <xf numFmtId="0" fontId="11" fillId="0" borderId="0" xfId="0" applyFont="1" applyProtection="1"/>
    <xf numFmtId="4" fontId="8" fillId="0" borderId="1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4" fontId="8" fillId="2" borderId="1" xfId="0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2" fillId="0" borderId="4" xfId="0" applyFont="1" applyBorder="1" applyProtection="1"/>
    <xf numFmtId="0" fontId="2" fillId="0" borderId="6" xfId="0" applyFont="1" applyBorder="1" applyProtection="1"/>
    <xf numFmtId="49" fontId="8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 wrapText="1"/>
    </xf>
    <xf numFmtId="0" fontId="0" fillId="0" borderId="2" xfId="0" applyBorder="1" applyAlignment="1" applyProtection="1">
      <alignment horizontal="center" wrapText="1"/>
    </xf>
    <xf numFmtId="0" fontId="10" fillId="0" borderId="0" xfId="0" applyFont="1" applyAlignment="1" applyProtection="1">
      <alignment horizontal="center"/>
    </xf>
    <xf numFmtId="0" fontId="11" fillId="0" borderId="2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72"/>
  <sheetViews>
    <sheetView topLeftCell="A103" workbookViewId="0">
      <selection activeCell="A22" sqref="A22:K22"/>
    </sheetView>
  </sheetViews>
  <sheetFormatPr defaultRowHeight="12.75" customHeight="1"/>
  <cols>
    <col min="1" max="1" width="42" style="92" customWidth="1"/>
    <col min="2" max="2" width="8.28515625" customWidth="1"/>
    <col min="3" max="3" width="9.42578125" customWidth="1"/>
    <col min="4" max="4" width="13.140625" customWidth="1"/>
    <col min="5" max="5" width="9.42578125" customWidth="1"/>
    <col min="6" max="6" width="12.85546875" customWidth="1"/>
    <col min="7" max="8" width="16.42578125" customWidth="1"/>
    <col min="9" max="9" width="15.42578125" customWidth="1"/>
    <col min="10" max="10" width="14.7109375" customWidth="1"/>
    <col min="11" max="11" width="13.28515625" customWidth="1"/>
  </cols>
  <sheetData>
    <row r="1" spans="1:11" ht="21.75" customHeight="1">
      <c r="F1" s="96"/>
      <c r="I1" s="100" t="s">
        <v>0</v>
      </c>
      <c r="J1" s="100"/>
      <c r="K1" s="100"/>
    </row>
    <row r="2" spans="1:11" ht="20.25" customHeight="1">
      <c r="I2" s="101" t="s">
        <v>1</v>
      </c>
      <c r="J2" s="101"/>
      <c r="K2" s="101"/>
    </row>
    <row r="3" spans="1:11" ht="12" customHeight="1">
      <c r="I3" s="104" t="s">
        <v>2</v>
      </c>
      <c r="J3" s="104"/>
      <c r="K3" s="104"/>
    </row>
    <row r="4" spans="1:11" ht="20.25" customHeight="1">
      <c r="I4" s="102" t="s">
        <v>3</v>
      </c>
      <c r="J4" s="102"/>
      <c r="K4" s="102"/>
    </row>
    <row r="5" spans="1:11" ht="12.75" customHeight="1">
      <c r="I5" s="104" t="s">
        <v>4</v>
      </c>
      <c r="J5" s="104"/>
      <c r="K5" s="104"/>
    </row>
    <row r="6" spans="1:11" ht="24" customHeight="1">
      <c r="G6" s="3"/>
      <c r="H6" s="3"/>
      <c r="I6" s="5"/>
      <c r="J6" s="101" t="s">
        <v>5</v>
      </c>
      <c r="K6" s="101"/>
    </row>
    <row r="7" spans="1:11" ht="12.75" customHeight="1">
      <c r="I7" s="6" t="s">
        <v>6</v>
      </c>
      <c r="J7" s="103" t="s">
        <v>7</v>
      </c>
      <c r="K7" s="103"/>
    </row>
    <row r="9" spans="1:11" ht="21.75" customHeight="1">
      <c r="A9" s="109" t="s">
        <v>8</v>
      </c>
      <c r="B9" s="110"/>
      <c r="C9" s="110"/>
      <c r="D9" s="110"/>
      <c r="E9" s="110"/>
      <c r="F9" s="110"/>
      <c r="G9" s="110"/>
      <c r="H9" s="110"/>
      <c r="I9" s="110"/>
      <c r="J9" s="110"/>
      <c r="K9" s="111"/>
    </row>
    <row r="10" spans="1:11" ht="20.25" customHeight="1">
      <c r="A10" s="110"/>
      <c r="B10" s="110"/>
      <c r="C10" s="110"/>
      <c r="D10" s="110"/>
      <c r="E10" s="110"/>
      <c r="F10" s="110"/>
      <c r="G10" s="110"/>
      <c r="H10" s="110"/>
      <c r="I10" s="110"/>
      <c r="J10" s="110"/>
      <c r="K10" s="111"/>
    </row>
    <row r="12" spans="1:11" s="46" customFormat="1" ht="15" customHeight="1">
      <c r="A12" s="93"/>
      <c r="B12" s="47" t="s">
        <v>9</v>
      </c>
      <c r="C12" s="97" t="s">
        <v>405</v>
      </c>
      <c r="D12" s="98" t="s">
        <v>10</v>
      </c>
      <c r="E12" s="99"/>
      <c r="F12" s="112" t="s">
        <v>11</v>
      </c>
      <c r="G12" s="112"/>
    </row>
    <row r="13" spans="1:11" ht="16.5" customHeight="1">
      <c r="K13" s="2" t="s">
        <v>12</v>
      </c>
    </row>
    <row r="14" spans="1:11" ht="18" customHeight="1">
      <c r="G14" t="s">
        <v>13</v>
      </c>
      <c r="I14" s="8"/>
      <c r="J14" s="8" t="s">
        <v>14</v>
      </c>
      <c r="K14" s="9">
        <v>45645</v>
      </c>
    </row>
    <row r="15" spans="1:11" ht="20.25" customHeight="1">
      <c r="A15" s="92" t="s">
        <v>15</v>
      </c>
      <c r="B15" s="122" t="s">
        <v>16</v>
      </c>
      <c r="C15" s="122"/>
      <c r="D15" s="122"/>
      <c r="E15" s="122"/>
      <c r="F15" s="122"/>
      <c r="G15" s="122"/>
      <c r="H15" s="51"/>
      <c r="I15" s="8"/>
      <c r="J15" s="8" t="s">
        <v>17</v>
      </c>
      <c r="K15" s="2"/>
    </row>
    <row r="16" spans="1:11" ht="18.75" customHeight="1">
      <c r="A16" s="92" t="s">
        <v>18</v>
      </c>
      <c r="B16" s="123"/>
      <c r="C16" s="123"/>
      <c r="D16" s="123"/>
      <c r="E16" s="123"/>
      <c r="F16" s="123"/>
      <c r="G16" s="123"/>
      <c r="H16" s="51"/>
      <c r="I16" s="8"/>
      <c r="J16" s="8" t="s">
        <v>19</v>
      </c>
      <c r="K16" s="45">
        <v>902</v>
      </c>
    </row>
    <row r="17" spans="1:11" ht="19.7" customHeight="1">
      <c r="I17" s="8"/>
      <c r="J17" s="8" t="s">
        <v>17</v>
      </c>
      <c r="K17" s="2"/>
    </row>
    <row r="18" spans="1:11" ht="21" customHeight="1">
      <c r="A18" s="92" t="s">
        <v>20</v>
      </c>
      <c r="B18" s="105" t="s">
        <v>21</v>
      </c>
      <c r="C18" s="105"/>
      <c r="D18" s="105"/>
      <c r="E18" s="105"/>
      <c r="F18" s="105"/>
      <c r="G18" s="105"/>
      <c r="H18" s="105"/>
      <c r="I18" s="106"/>
      <c r="J18" s="8" t="s">
        <v>22</v>
      </c>
      <c r="K18" s="45">
        <v>4322005392</v>
      </c>
    </row>
    <row r="19" spans="1:11" ht="18.75" customHeight="1">
      <c r="B19" s="107"/>
      <c r="C19" s="107"/>
      <c r="D19" s="107"/>
      <c r="E19" s="107"/>
      <c r="F19" s="107"/>
      <c r="G19" s="107"/>
      <c r="H19" s="107"/>
      <c r="I19" s="108"/>
      <c r="J19" s="8" t="s">
        <v>23</v>
      </c>
      <c r="K19" s="2">
        <v>432201001</v>
      </c>
    </row>
    <row r="20" spans="1:11" ht="20.25" customHeight="1">
      <c r="A20" s="92" t="s">
        <v>24</v>
      </c>
      <c r="I20" s="8"/>
      <c r="J20" s="8" t="s">
        <v>25</v>
      </c>
      <c r="K20" s="2">
        <v>383</v>
      </c>
    </row>
    <row r="22" spans="1:11" ht="15" customHeight="1">
      <c r="A22" s="118" t="s">
        <v>26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</row>
    <row r="24" spans="1:11" s="4" customFormat="1" ht="24" customHeight="1">
      <c r="A24" s="116" t="s">
        <v>27</v>
      </c>
      <c r="B24" s="114" t="s">
        <v>28</v>
      </c>
      <c r="C24" s="119" t="s">
        <v>29</v>
      </c>
      <c r="D24" s="120"/>
      <c r="E24" s="121"/>
      <c r="F24" s="115" t="s">
        <v>30</v>
      </c>
      <c r="G24" s="113" t="s">
        <v>31</v>
      </c>
      <c r="H24" s="113"/>
      <c r="I24" s="113"/>
      <c r="J24" s="113"/>
      <c r="K24" s="113"/>
    </row>
    <row r="25" spans="1:11" s="4" customFormat="1" ht="55.7" customHeight="1">
      <c r="A25" s="117"/>
      <c r="B25" s="114"/>
      <c r="C25" s="68" t="s">
        <v>32</v>
      </c>
      <c r="D25" s="68" t="s">
        <v>33</v>
      </c>
      <c r="E25" s="68" t="s">
        <v>34</v>
      </c>
      <c r="F25" s="115"/>
      <c r="G25" s="66" t="s">
        <v>35</v>
      </c>
      <c r="H25" s="1" t="s">
        <v>36</v>
      </c>
      <c r="I25" s="1" t="s">
        <v>37</v>
      </c>
      <c r="J25" s="1" t="s">
        <v>38</v>
      </c>
      <c r="K25" s="1" t="s">
        <v>39</v>
      </c>
    </row>
    <row r="26" spans="1:11" s="4" customFormat="1" ht="13.5" customHeight="1">
      <c r="A26" s="94">
        <v>1</v>
      </c>
      <c r="B26" s="81">
        <v>2</v>
      </c>
      <c r="C26" s="82" t="s">
        <v>40</v>
      </c>
      <c r="D26" s="78" t="s">
        <v>41</v>
      </c>
      <c r="E26" s="78" t="s">
        <v>42</v>
      </c>
      <c r="F26" s="79">
        <v>4</v>
      </c>
      <c r="G26" s="1">
        <v>5</v>
      </c>
      <c r="H26" s="1">
        <v>6</v>
      </c>
      <c r="I26" s="1">
        <v>7</v>
      </c>
      <c r="J26" s="1">
        <v>8</v>
      </c>
      <c r="K26" s="1">
        <v>9</v>
      </c>
    </row>
    <row r="27" spans="1:11" ht="18" customHeight="1">
      <c r="A27" s="86" t="s">
        <v>43</v>
      </c>
      <c r="B27" s="17" t="s">
        <v>44</v>
      </c>
      <c r="C27" s="17" t="s">
        <v>45</v>
      </c>
      <c r="D27" s="12" t="s">
        <v>45</v>
      </c>
      <c r="E27" s="12" t="s">
        <v>45</v>
      </c>
      <c r="F27" s="12" t="s">
        <v>45</v>
      </c>
      <c r="G27" s="48">
        <f>H27+I27+J27</f>
        <v>22451.25</v>
      </c>
      <c r="H27" s="48">
        <v>0</v>
      </c>
      <c r="I27" s="48">
        <v>0</v>
      </c>
      <c r="J27" s="48">
        <v>22451.25</v>
      </c>
      <c r="K27" s="13"/>
    </row>
    <row r="28" spans="1:11" ht="17.25" customHeight="1">
      <c r="A28" s="86" t="s">
        <v>46</v>
      </c>
      <c r="B28" s="17" t="s">
        <v>47</v>
      </c>
      <c r="C28" s="17" t="s">
        <v>45</v>
      </c>
      <c r="D28" s="12" t="s">
        <v>45</v>
      </c>
      <c r="E28" s="12" t="s">
        <v>45</v>
      </c>
      <c r="F28" s="12" t="s">
        <v>45</v>
      </c>
      <c r="G28" s="48">
        <f>H28+I28+J28</f>
        <v>0</v>
      </c>
      <c r="H28" s="48">
        <v>0</v>
      </c>
      <c r="I28" s="48">
        <v>0</v>
      </c>
      <c r="J28" s="48">
        <v>0</v>
      </c>
      <c r="K28" s="13"/>
    </row>
    <row r="29" spans="1:11" s="7" customFormat="1" ht="19.7" customHeight="1">
      <c r="A29" s="84" t="s">
        <v>48</v>
      </c>
      <c r="B29" s="83" t="s">
        <v>49</v>
      </c>
      <c r="C29" s="83" t="s">
        <v>45</v>
      </c>
      <c r="D29" s="14" t="s">
        <v>45</v>
      </c>
      <c r="E29" s="14" t="s">
        <v>45</v>
      </c>
      <c r="F29" s="14" t="s">
        <v>45</v>
      </c>
      <c r="G29" s="67">
        <f>H29+I29+J29</f>
        <v>9731180</v>
      </c>
      <c r="H29" s="67">
        <f>H31+H33+H43+H46+H56</f>
        <v>8907380</v>
      </c>
      <c r="I29" s="67">
        <f>I31+I33+I43+I46+I56</f>
        <v>532800</v>
      </c>
      <c r="J29" s="67">
        <f>J31+J33+J43+J46+J56</f>
        <v>291000</v>
      </c>
      <c r="K29" s="15"/>
    </row>
    <row r="30" spans="1:11" ht="13.5" customHeight="1">
      <c r="A30" s="85" t="s">
        <v>50</v>
      </c>
      <c r="B30" s="17"/>
      <c r="C30" s="17"/>
      <c r="D30" s="12"/>
      <c r="E30" s="12"/>
      <c r="F30" s="12"/>
      <c r="G30" s="48"/>
      <c r="H30" s="48"/>
      <c r="I30" s="48"/>
      <c r="J30" s="48"/>
      <c r="K30" s="13"/>
    </row>
    <row r="31" spans="1:11" ht="17.25" customHeight="1">
      <c r="A31" s="86" t="s">
        <v>51</v>
      </c>
      <c r="B31" s="17" t="s">
        <v>52</v>
      </c>
      <c r="C31" s="17" t="s">
        <v>53</v>
      </c>
      <c r="D31" s="87" t="s">
        <v>54</v>
      </c>
      <c r="E31" s="17" t="s">
        <v>55</v>
      </c>
      <c r="F31" s="17"/>
      <c r="G31" s="48">
        <f>H31+I31+J31</f>
        <v>0</v>
      </c>
      <c r="H31" s="48" t="str">
        <f>H32</f>
        <v/>
      </c>
      <c r="I31" s="48" t="str">
        <f>I32</f>
        <v/>
      </c>
      <c r="J31" s="48" t="str">
        <f>J32</f>
        <v/>
      </c>
      <c r="K31" s="48"/>
    </row>
    <row r="32" spans="1:11" ht="13.5" customHeight="1">
      <c r="A32" s="85" t="s">
        <v>50</v>
      </c>
      <c r="B32" s="17" t="s">
        <v>56</v>
      </c>
      <c r="C32" s="17"/>
      <c r="D32" s="17"/>
      <c r="E32" s="17"/>
      <c r="F32" s="17"/>
      <c r="G32" s="48"/>
      <c r="H32" s="48"/>
      <c r="I32" s="48"/>
      <c r="J32" s="48"/>
      <c r="K32" s="48"/>
    </row>
    <row r="33" spans="1:11" ht="32.25" customHeight="1">
      <c r="A33" s="86" t="s">
        <v>57</v>
      </c>
      <c r="B33" s="17" t="s">
        <v>58</v>
      </c>
      <c r="C33" s="17" t="s">
        <v>53</v>
      </c>
      <c r="D33" s="87" t="s">
        <v>54</v>
      </c>
      <c r="E33" s="17" t="s">
        <v>59</v>
      </c>
      <c r="F33" s="17" t="s">
        <v>60</v>
      </c>
      <c r="G33" s="48">
        <f>H33+I33+J33</f>
        <v>9087380</v>
      </c>
      <c r="H33" s="48">
        <f>H35+H36+H42</f>
        <v>8907380</v>
      </c>
      <c r="I33" s="48">
        <f>I35+I36+I42</f>
        <v>0</v>
      </c>
      <c r="J33" s="48">
        <f>J35+J36+J42</f>
        <v>180000</v>
      </c>
      <c r="K33" s="48"/>
    </row>
    <row r="34" spans="1:11" ht="13.5" customHeight="1">
      <c r="A34" s="85" t="s">
        <v>50</v>
      </c>
      <c r="B34" s="17"/>
      <c r="C34" s="17"/>
      <c r="D34" s="17"/>
      <c r="E34" s="17"/>
      <c r="F34" s="17"/>
      <c r="G34" s="48"/>
      <c r="H34" s="48"/>
      <c r="I34" s="48"/>
      <c r="J34" s="48"/>
      <c r="K34" s="48"/>
    </row>
    <row r="35" spans="1:11" ht="44.45" customHeight="1">
      <c r="A35" s="86" t="s">
        <v>61</v>
      </c>
      <c r="B35" s="17" t="s">
        <v>62</v>
      </c>
      <c r="C35" s="17" t="s">
        <v>53</v>
      </c>
      <c r="D35" s="87" t="s">
        <v>54</v>
      </c>
      <c r="E35" s="17" t="s">
        <v>59</v>
      </c>
      <c r="F35" s="17" t="s">
        <v>60</v>
      </c>
      <c r="G35" s="48">
        <f>H35+I35+J35</f>
        <v>180000</v>
      </c>
      <c r="H35" s="48">
        <v>0</v>
      </c>
      <c r="I35" s="48">
        <v>0</v>
      </c>
      <c r="J35" s="48">
        <v>180000</v>
      </c>
      <c r="K35" s="48"/>
    </row>
    <row r="36" spans="1:11" ht="74.45" customHeight="1">
      <c r="A36" s="86" t="s">
        <v>63</v>
      </c>
      <c r="B36" s="17" t="s">
        <v>64</v>
      </c>
      <c r="C36" s="17" t="s">
        <v>53</v>
      </c>
      <c r="D36" s="87" t="s">
        <v>54</v>
      </c>
      <c r="E36" s="17" t="s">
        <v>59</v>
      </c>
      <c r="F36" s="17" t="s">
        <v>60</v>
      </c>
      <c r="G36" s="48">
        <f>H36+I36+J36</f>
        <v>8907380</v>
      </c>
      <c r="H36" s="48">
        <f>H38+H39+H40+H41</f>
        <v>8907380</v>
      </c>
      <c r="I36" s="48">
        <f>I38+I39+I40+I41</f>
        <v>0</v>
      </c>
      <c r="J36" s="48">
        <f>J38+J39+J40+J41</f>
        <v>0</v>
      </c>
      <c r="K36" s="48"/>
    </row>
    <row r="37" spans="1:11" ht="14.25" customHeight="1">
      <c r="A37" s="85" t="s">
        <v>65</v>
      </c>
      <c r="B37" s="17"/>
      <c r="C37" s="17"/>
      <c r="D37" s="17"/>
      <c r="E37" s="17"/>
      <c r="F37" s="17"/>
      <c r="G37" s="48"/>
      <c r="H37" s="48"/>
      <c r="I37" s="48"/>
      <c r="J37" s="48"/>
      <c r="K37" s="48"/>
    </row>
    <row r="38" spans="1:11" ht="30.75" customHeight="1">
      <c r="A38" s="86" t="s">
        <v>66</v>
      </c>
      <c r="B38" s="17"/>
      <c r="C38" s="17" t="s">
        <v>53</v>
      </c>
      <c r="D38" s="87" t="s">
        <v>54</v>
      </c>
      <c r="E38" s="17" t="s">
        <v>59</v>
      </c>
      <c r="F38" s="17" t="s">
        <v>60</v>
      </c>
      <c r="G38" s="48">
        <f>H38+I38+J38</f>
        <v>6788780</v>
      </c>
      <c r="H38" s="48">
        <v>6788780</v>
      </c>
      <c r="I38" s="48">
        <v>0</v>
      </c>
      <c r="J38" s="48">
        <v>0</v>
      </c>
      <c r="K38" s="48"/>
    </row>
    <row r="39" spans="1:11" ht="66.75" customHeight="1">
      <c r="A39" s="86" t="s">
        <v>67</v>
      </c>
      <c r="B39" s="17"/>
      <c r="C39" s="17" t="s">
        <v>53</v>
      </c>
      <c r="D39" s="87" t="s">
        <v>54</v>
      </c>
      <c r="E39" s="17" t="s">
        <v>59</v>
      </c>
      <c r="F39" s="17" t="s">
        <v>68</v>
      </c>
      <c r="G39" s="48">
        <f>H39+I39+J39</f>
        <v>2107300</v>
      </c>
      <c r="H39" s="48">
        <v>2107300</v>
      </c>
      <c r="I39" s="48">
        <v>0</v>
      </c>
      <c r="J39" s="48">
        <v>0</v>
      </c>
      <c r="K39" s="48"/>
    </row>
    <row r="40" spans="1:11" ht="63.2" customHeight="1">
      <c r="A40" s="86" t="s">
        <v>69</v>
      </c>
      <c r="B40" s="17"/>
      <c r="C40" s="17" t="s">
        <v>53</v>
      </c>
      <c r="D40" s="87" t="s">
        <v>54</v>
      </c>
      <c r="E40" s="17" t="s">
        <v>59</v>
      </c>
      <c r="F40" s="17" t="s">
        <v>70</v>
      </c>
      <c r="G40" s="48">
        <f>H40+I40+J40</f>
        <v>0</v>
      </c>
      <c r="H40" s="48">
        <v>0</v>
      </c>
      <c r="I40" s="48">
        <v>0</v>
      </c>
      <c r="J40" s="48">
        <v>0</v>
      </c>
      <c r="K40" s="48"/>
    </row>
    <row r="41" spans="1:11" ht="31.9" customHeight="1">
      <c r="A41" s="86" t="s">
        <v>71</v>
      </c>
      <c r="B41" s="17"/>
      <c r="C41" s="17" t="s">
        <v>53</v>
      </c>
      <c r="D41" s="87" t="s">
        <v>54</v>
      </c>
      <c r="E41" s="17" t="s">
        <v>59</v>
      </c>
      <c r="F41" s="17" t="s">
        <v>72</v>
      </c>
      <c r="G41" s="48">
        <f>H41+I41+J41</f>
        <v>11300</v>
      </c>
      <c r="H41" s="48">
        <v>11300</v>
      </c>
      <c r="I41" s="48">
        <v>0</v>
      </c>
      <c r="J41" s="48">
        <v>0</v>
      </c>
      <c r="K41" s="48"/>
    </row>
    <row r="42" spans="1:11" ht="68.25" customHeight="1">
      <c r="A42" s="86" t="s">
        <v>73</v>
      </c>
      <c r="B42" s="17" t="s">
        <v>74</v>
      </c>
      <c r="C42" s="17" t="s">
        <v>53</v>
      </c>
      <c r="D42" s="87" t="s">
        <v>54</v>
      </c>
      <c r="E42" s="17" t="s">
        <v>59</v>
      </c>
      <c r="F42" s="17"/>
      <c r="G42" s="48">
        <f>H42+I42+J42</f>
        <v>0</v>
      </c>
      <c r="H42" s="48">
        <v>0</v>
      </c>
      <c r="I42" s="48">
        <v>0</v>
      </c>
      <c r="J42" s="48">
        <v>0</v>
      </c>
      <c r="K42" s="48"/>
    </row>
    <row r="43" spans="1:11" ht="32.25" customHeight="1">
      <c r="A43" s="86" t="s">
        <v>75</v>
      </c>
      <c r="B43" s="17" t="s">
        <v>76</v>
      </c>
      <c r="C43" s="17" t="s">
        <v>53</v>
      </c>
      <c r="D43" s="87" t="s">
        <v>54</v>
      </c>
      <c r="E43" s="17" t="s">
        <v>77</v>
      </c>
      <c r="F43" s="17"/>
      <c r="G43" s="48">
        <f>G45</f>
        <v>0</v>
      </c>
      <c r="H43" s="48">
        <f>H45</f>
        <v>0</v>
      </c>
      <c r="I43" s="48">
        <f>I45</f>
        <v>0</v>
      </c>
      <c r="J43" s="48">
        <f>J45</f>
        <v>0</v>
      </c>
      <c r="K43" s="48"/>
    </row>
    <row r="44" spans="1:11" ht="15" customHeight="1">
      <c r="A44" s="85" t="s">
        <v>50</v>
      </c>
      <c r="B44" s="17"/>
      <c r="C44" s="17"/>
      <c r="D44" s="87"/>
      <c r="E44" s="17"/>
      <c r="F44" s="17"/>
      <c r="G44" s="48"/>
      <c r="H44" s="48"/>
      <c r="I44" s="48"/>
      <c r="J44" s="48"/>
      <c r="K44" s="48"/>
    </row>
    <row r="45" spans="1:11" ht="47.65" customHeight="1">
      <c r="A45" s="86" t="s">
        <v>78</v>
      </c>
      <c r="B45" s="17" t="s">
        <v>79</v>
      </c>
      <c r="C45" s="17" t="s">
        <v>53</v>
      </c>
      <c r="D45" s="87" t="s">
        <v>54</v>
      </c>
      <c r="E45" s="17" t="s">
        <v>77</v>
      </c>
      <c r="F45" s="17" t="s">
        <v>80</v>
      </c>
      <c r="G45" s="48">
        <f>H45+I45+J45</f>
        <v>0</v>
      </c>
      <c r="H45" s="48">
        <v>0</v>
      </c>
      <c r="I45" s="48">
        <v>0</v>
      </c>
      <c r="J45" s="48">
        <v>0</v>
      </c>
      <c r="K45" s="48"/>
    </row>
    <row r="46" spans="1:11" ht="29.25" customHeight="1">
      <c r="A46" s="86" t="s">
        <v>81</v>
      </c>
      <c r="B46" s="17" t="s">
        <v>82</v>
      </c>
      <c r="C46" s="17" t="s">
        <v>53</v>
      </c>
      <c r="D46" s="87" t="s">
        <v>54</v>
      </c>
      <c r="E46" s="17" t="s">
        <v>83</v>
      </c>
      <c r="F46" s="17"/>
      <c r="G46" s="48">
        <f>H46+I46+J46</f>
        <v>643800</v>
      </c>
      <c r="H46" s="48">
        <f>H48+H49</f>
        <v>0</v>
      </c>
      <c r="I46" s="48">
        <f>I48+I49</f>
        <v>532800</v>
      </c>
      <c r="J46" s="48">
        <f>J48+J49</f>
        <v>111000</v>
      </c>
      <c r="K46" s="48"/>
    </row>
    <row r="47" spans="1:11" ht="13.5" customHeight="1">
      <c r="A47" s="85" t="s">
        <v>50</v>
      </c>
      <c r="B47" s="17"/>
      <c r="C47" s="17"/>
      <c r="D47" s="87"/>
      <c r="E47" s="17"/>
      <c r="F47" s="17"/>
      <c r="G47" s="48"/>
      <c r="H47" s="48"/>
      <c r="I47" s="48"/>
      <c r="J47" s="48"/>
      <c r="K47" s="48"/>
    </row>
    <row r="48" spans="1:11" ht="17.25" customHeight="1">
      <c r="A48" s="86" t="s">
        <v>84</v>
      </c>
      <c r="B48" s="17" t="s">
        <v>85</v>
      </c>
      <c r="C48" s="17" t="s">
        <v>53</v>
      </c>
      <c r="D48" s="87" t="s">
        <v>54</v>
      </c>
      <c r="E48" s="17" t="s">
        <v>83</v>
      </c>
      <c r="F48" s="17" t="s">
        <v>86</v>
      </c>
      <c r="G48" s="48">
        <f>H48+I48+J48</f>
        <v>111000</v>
      </c>
      <c r="H48" s="48">
        <v>0</v>
      </c>
      <c r="I48" s="48">
        <v>0</v>
      </c>
      <c r="J48" s="48">
        <v>111000</v>
      </c>
      <c r="K48" s="48"/>
    </row>
    <row r="49" spans="1:11" ht="18" customHeight="1">
      <c r="A49" s="86" t="s">
        <v>87</v>
      </c>
      <c r="B49" s="17" t="s">
        <v>88</v>
      </c>
      <c r="C49" s="17" t="s">
        <v>45</v>
      </c>
      <c r="D49" s="87" t="s">
        <v>54</v>
      </c>
      <c r="E49" s="17" t="s">
        <v>83</v>
      </c>
      <c r="F49" s="17" t="s">
        <v>89</v>
      </c>
      <c r="G49" s="48">
        <f>H49+I49+J49</f>
        <v>532800</v>
      </c>
      <c r="H49" s="48">
        <f>H51+H52+H53</f>
        <v>0</v>
      </c>
      <c r="I49" s="48">
        <f>I51+I52+I53</f>
        <v>532800</v>
      </c>
      <c r="J49" s="48">
        <f>J51+J52+J53</f>
        <v>0</v>
      </c>
      <c r="K49" s="48"/>
    </row>
    <row r="50" spans="1:11" ht="16.899999999999999" customHeight="1">
      <c r="A50" s="85" t="s">
        <v>65</v>
      </c>
      <c r="B50" s="17"/>
      <c r="C50" s="17"/>
      <c r="D50" s="17"/>
      <c r="E50" s="17"/>
      <c r="F50" s="17"/>
      <c r="G50" s="48"/>
      <c r="H50" s="48"/>
      <c r="I50" s="48"/>
      <c r="J50" s="48"/>
      <c r="K50" s="48"/>
    </row>
    <row r="51" spans="1:11" ht="49.5" hidden="1" customHeight="1">
      <c r="A51" s="86" t="s">
        <v>90</v>
      </c>
      <c r="B51" s="17"/>
      <c r="C51" s="17" t="s">
        <v>53</v>
      </c>
      <c r="D51" s="87" t="s">
        <v>54</v>
      </c>
      <c r="E51" s="17" t="s">
        <v>83</v>
      </c>
      <c r="F51" s="91" t="s">
        <v>91</v>
      </c>
      <c r="G51" s="48">
        <f>H51+I51+J51</f>
        <v>0</v>
      </c>
      <c r="H51" s="48">
        <v>0</v>
      </c>
      <c r="I51" s="48">
        <v>0</v>
      </c>
      <c r="J51" s="48">
        <v>0</v>
      </c>
      <c r="K51" s="48"/>
    </row>
    <row r="52" spans="1:11" ht="33.200000000000003" customHeight="1">
      <c r="A52" s="86" t="s">
        <v>92</v>
      </c>
      <c r="B52" s="17"/>
      <c r="C52" s="17" t="s">
        <v>93</v>
      </c>
      <c r="D52" s="87" t="s">
        <v>54</v>
      </c>
      <c r="E52" s="17" t="s">
        <v>83</v>
      </c>
      <c r="F52" s="17" t="s">
        <v>94</v>
      </c>
      <c r="G52" s="48">
        <f>H52+I52+J52</f>
        <v>532800</v>
      </c>
      <c r="H52" s="48">
        <v>0</v>
      </c>
      <c r="I52" s="48">
        <f>550800-18000</f>
        <v>532800</v>
      </c>
      <c r="J52" s="48">
        <v>0</v>
      </c>
      <c r="K52" s="48"/>
    </row>
    <row r="53" spans="1:11" ht="30" customHeight="1">
      <c r="A53" s="86" t="s">
        <v>95</v>
      </c>
      <c r="B53" s="17" t="s">
        <v>96</v>
      </c>
      <c r="C53" s="17" t="s">
        <v>53</v>
      </c>
      <c r="D53" s="87" t="s">
        <v>54</v>
      </c>
      <c r="E53" s="17" t="s">
        <v>83</v>
      </c>
      <c r="F53" s="17"/>
      <c r="G53" s="48">
        <f>H53+I53+J53</f>
        <v>0</v>
      </c>
      <c r="H53" s="48">
        <v>0</v>
      </c>
      <c r="I53" s="48">
        <v>0</v>
      </c>
      <c r="J53" s="48">
        <v>0</v>
      </c>
      <c r="K53" s="48"/>
    </row>
    <row r="54" spans="1:11" ht="18.75" customHeight="1">
      <c r="A54" s="86" t="s">
        <v>97</v>
      </c>
      <c r="B54" s="17" t="s">
        <v>98</v>
      </c>
      <c r="C54" s="17" t="s">
        <v>53</v>
      </c>
      <c r="D54" s="87" t="s">
        <v>54</v>
      </c>
      <c r="E54" s="17" t="s">
        <v>99</v>
      </c>
      <c r="F54" s="17"/>
      <c r="G54" s="48">
        <f>H54+I54+J54</f>
        <v>0</v>
      </c>
      <c r="H54" s="48">
        <f>H56</f>
        <v>0</v>
      </c>
      <c r="I54" s="48">
        <f>I56</f>
        <v>0</v>
      </c>
      <c r="J54" s="48">
        <f>J56</f>
        <v>0</v>
      </c>
      <c r="K54" s="48"/>
    </row>
    <row r="55" spans="1:11" ht="15" customHeight="1">
      <c r="A55" s="85" t="s">
        <v>50</v>
      </c>
      <c r="B55" s="17"/>
      <c r="C55" s="17"/>
      <c r="D55" s="17"/>
      <c r="E55" s="17"/>
      <c r="F55" s="17"/>
      <c r="G55" s="48"/>
      <c r="H55" s="48"/>
      <c r="I55" s="48"/>
      <c r="J55" s="48"/>
      <c r="K55" s="48"/>
    </row>
    <row r="56" spans="1:11" ht="18" customHeight="1">
      <c r="A56" s="86" t="s">
        <v>100</v>
      </c>
      <c r="B56" s="17" t="s">
        <v>101</v>
      </c>
      <c r="C56" s="17" t="s">
        <v>45</v>
      </c>
      <c r="D56" s="17" t="s">
        <v>45</v>
      </c>
      <c r="E56" s="17" t="s">
        <v>45</v>
      </c>
      <c r="F56" s="17"/>
      <c r="G56" s="48">
        <f>H56+I56+J56</f>
        <v>0</v>
      </c>
      <c r="H56" s="48">
        <v>0</v>
      </c>
      <c r="I56" s="48">
        <v>0</v>
      </c>
      <c r="J56" s="48">
        <v>0</v>
      </c>
      <c r="K56" s="48"/>
    </row>
    <row r="57" spans="1:11" ht="13.5" customHeight="1">
      <c r="A57" s="85" t="s">
        <v>50</v>
      </c>
      <c r="B57" s="17"/>
      <c r="C57" s="17"/>
      <c r="D57" s="17"/>
      <c r="E57" s="17"/>
      <c r="F57" s="17"/>
      <c r="G57" s="48">
        <f>H57+I57+J57</f>
        <v>0</v>
      </c>
      <c r="H57" s="48">
        <v>0</v>
      </c>
      <c r="I57" s="48"/>
      <c r="J57" s="48"/>
      <c r="K57" s="48"/>
    </row>
    <row r="58" spans="1:11" ht="20.25" customHeight="1">
      <c r="A58" s="86" t="s">
        <v>102</v>
      </c>
      <c r="B58" s="17" t="s">
        <v>103</v>
      </c>
      <c r="C58" s="17" t="s">
        <v>45</v>
      </c>
      <c r="D58" s="17" t="s">
        <v>45</v>
      </c>
      <c r="E58" s="17" t="s">
        <v>45</v>
      </c>
      <c r="F58" s="17"/>
      <c r="G58" s="48">
        <f>H58+I58+J58</f>
        <v>0</v>
      </c>
      <c r="H58" s="48">
        <v>0</v>
      </c>
      <c r="I58" s="48">
        <v>0</v>
      </c>
      <c r="J58" s="48">
        <v>0</v>
      </c>
      <c r="K58" s="48"/>
    </row>
    <row r="59" spans="1:11" ht="13.5" customHeight="1">
      <c r="A59" s="85" t="s">
        <v>65</v>
      </c>
      <c r="B59" s="17"/>
      <c r="C59" s="17"/>
      <c r="D59" s="17"/>
      <c r="E59" s="17"/>
      <c r="F59" s="17"/>
      <c r="G59" s="48"/>
      <c r="H59" s="48"/>
      <c r="I59" s="48"/>
      <c r="J59" s="48"/>
      <c r="K59" s="48"/>
    </row>
    <row r="60" spans="1:11" ht="44.25" customHeight="1">
      <c r="A60" s="86" t="s">
        <v>104</v>
      </c>
      <c r="B60" s="17" t="s">
        <v>105</v>
      </c>
      <c r="C60" s="17" t="s">
        <v>53</v>
      </c>
      <c r="D60" s="87" t="s">
        <v>54</v>
      </c>
      <c r="E60" s="17" t="s">
        <v>106</v>
      </c>
      <c r="F60" s="17"/>
      <c r="G60" s="48">
        <f>H60+I60+J60</f>
        <v>0</v>
      </c>
      <c r="H60" s="48">
        <v>0</v>
      </c>
      <c r="I60" s="48">
        <v>0</v>
      </c>
      <c r="J60" s="48">
        <v>0</v>
      </c>
      <c r="K60" s="48" t="s">
        <v>45</v>
      </c>
    </row>
    <row r="61" spans="1:11" s="7" customFormat="1" ht="21.75" customHeight="1">
      <c r="A61" s="84" t="s">
        <v>107</v>
      </c>
      <c r="B61" s="83" t="s">
        <v>108</v>
      </c>
      <c r="C61" s="83" t="s">
        <v>45</v>
      </c>
      <c r="D61" s="83" t="s">
        <v>45</v>
      </c>
      <c r="E61" s="83" t="s">
        <v>45</v>
      </c>
      <c r="F61" s="83" t="s">
        <v>45</v>
      </c>
      <c r="G61" s="67">
        <f>H61+I61+J61</f>
        <v>9753631.25</v>
      </c>
      <c r="H61" s="67">
        <f>H63+H93+H101+H111+H119+H121</f>
        <v>8907380</v>
      </c>
      <c r="I61" s="67">
        <f>I63+I93+I101+I111+I119+I121</f>
        <v>532800</v>
      </c>
      <c r="J61" s="67">
        <f>J63+J93+J101+J111+J119+J121</f>
        <v>313451.25</v>
      </c>
      <c r="K61" s="67"/>
    </row>
    <row r="62" spans="1:11" ht="13.5" customHeight="1">
      <c r="A62" s="85" t="s">
        <v>50</v>
      </c>
      <c r="B62" s="17"/>
      <c r="C62" s="17"/>
      <c r="D62" s="17"/>
      <c r="E62" s="17"/>
      <c r="F62" s="17"/>
      <c r="G62" s="48"/>
      <c r="H62" s="48"/>
      <c r="I62" s="48"/>
      <c r="J62" s="48"/>
      <c r="K62" s="48"/>
    </row>
    <row r="63" spans="1:11" ht="18" customHeight="1">
      <c r="A63" s="86" t="s">
        <v>109</v>
      </c>
      <c r="B63" s="17" t="s">
        <v>110</v>
      </c>
      <c r="C63" s="17" t="s">
        <v>45</v>
      </c>
      <c r="D63" s="17" t="s">
        <v>45</v>
      </c>
      <c r="E63" s="17" t="s">
        <v>45</v>
      </c>
      <c r="F63" s="17" t="s">
        <v>45</v>
      </c>
      <c r="G63" s="48">
        <f>H63+I63+J63</f>
        <v>7566740</v>
      </c>
      <c r="H63" s="48">
        <f>H65+H73+H82+H87+H89+H90+H81</f>
        <v>6887400</v>
      </c>
      <c r="I63" s="48">
        <f>I65+I73+I82+I87+I89+I90+I81</f>
        <v>527300</v>
      </c>
      <c r="J63" s="48">
        <f>J65+J73+J82+J87+J89+J90+J81</f>
        <v>152040</v>
      </c>
      <c r="K63" s="48" t="s">
        <v>45</v>
      </c>
    </row>
    <row r="64" spans="1:11" ht="13.5" customHeight="1">
      <c r="A64" s="85" t="s">
        <v>50</v>
      </c>
      <c r="B64" s="17"/>
      <c r="C64" s="17"/>
      <c r="D64" s="17"/>
      <c r="E64" s="17"/>
      <c r="F64" s="17"/>
      <c r="G64" s="48"/>
      <c r="H64" s="48"/>
      <c r="I64" s="48"/>
      <c r="J64" s="48"/>
      <c r="K64" s="48"/>
    </row>
    <row r="65" spans="1:11" ht="17.25" customHeight="1">
      <c r="A65" s="86" t="s">
        <v>111</v>
      </c>
      <c r="B65" s="17" t="s">
        <v>112</v>
      </c>
      <c r="C65" s="17" t="s">
        <v>53</v>
      </c>
      <c r="D65" s="87" t="s">
        <v>113</v>
      </c>
      <c r="E65" s="17" t="s">
        <v>114</v>
      </c>
      <c r="F65" s="17" t="s">
        <v>115</v>
      </c>
      <c r="G65" s="48">
        <f>H65+I65+J65</f>
        <v>5437121.8200000003</v>
      </c>
      <c r="H65" s="48">
        <f>H67+H68+H69</f>
        <v>5323321.82</v>
      </c>
      <c r="I65" s="48">
        <f>I67+I68+I69</f>
        <v>0</v>
      </c>
      <c r="J65" s="48">
        <f>J67+J68+J69</f>
        <v>113800</v>
      </c>
      <c r="K65" s="48" t="s">
        <v>45</v>
      </c>
    </row>
    <row r="66" spans="1:11" ht="15.95" customHeight="1">
      <c r="A66" s="85" t="s">
        <v>50</v>
      </c>
      <c r="B66" s="17"/>
      <c r="C66" s="17"/>
      <c r="D66" s="17"/>
      <c r="E66" s="17"/>
      <c r="F66" s="17"/>
      <c r="G66" s="48"/>
      <c r="H66" s="48"/>
      <c r="I66" s="48"/>
      <c r="J66" s="48"/>
      <c r="K66" s="48"/>
    </row>
    <row r="67" spans="1:11" ht="18.2" customHeight="1">
      <c r="A67" s="86" t="s">
        <v>116</v>
      </c>
      <c r="B67" s="17"/>
      <c r="C67" s="17" t="s">
        <v>53</v>
      </c>
      <c r="D67" s="87" t="s">
        <v>113</v>
      </c>
      <c r="E67" s="17" t="s">
        <v>114</v>
      </c>
      <c r="F67" s="17" t="s">
        <v>115</v>
      </c>
      <c r="G67" s="48">
        <f>H67+I67+J67</f>
        <v>3799931.91</v>
      </c>
      <c r="H67" s="48">
        <v>3686131.91</v>
      </c>
      <c r="I67" s="48">
        <v>0</v>
      </c>
      <c r="J67" s="48">
        <v>113800</v>
      </c>
      <c r="K67" s="48"/>
    </row>
    <row r="68" spans="1:11" ht="81.400000000000006" customHeight="1">
      <c r="A68" s="86" t="s">
        <v>117</v>
      </c>
      <c r="B68" s="17"/>
      <c r="C68" s="17" t="s">
        <v>53</v>
      </c>
      <c r="D68" s="87" t="s">
        <v>113</v>
      </c>
      <c r="E68" s="17" t="s">
        <v>114</v>
      </c>
      <c r="F68" s="17" t="s">
        <v>118</v>
      </c>
      <c r="G68" s="48">
        <f>H68+I68+J68</f>
        <v>1621200</v>
      </c>
      <c r="H68" s="48">
        <v>1621200</v>
      </c>
      <c r="I68" s="48">
        <v>0</v>
      </c>
      <c r="J68" s="48">
        <v>0</v>
      </c>
      <c r="K68" s="48"/>
    </row>
    <row r="69" spans="1:11" ht="31.35" customHeight="1">
      <c r="A69" s="86" t="s">
        <v>119</v>
      </c>
      <c r="B69" s="17" t="s">
        <v>120</v>
      </c>
      <c r="C69" s="17" t="s">
        <v>53</v>
      </c>
      <c r="D69" s="87" t="s">
        <v>113</v>
      </c>
      <c r="E69" s="17" t="s">
        <v>114</v>
      </c>
      <c r="F69" s="17" t="s">
        <v>121</v>
      </c>
      <c r="G69" s="48">
        <f>H69+I69+J69</f>
        <v>15989.91</v>
      </c>
      <c r="H69" s="48">
        <f>H71+H72</f>
        <v>15989.91</v>
      </c>
      <c r="I69" s="48">
        <f>I71+I72</f>
        <v>0</v>
      </c>
      <c r="J69" s="48">
        <f>J71+J72</f>
        <v>0</v>
      </c>
      <c r="K69" s="48"/>
    </row>
    <row r="70" spans="1:11" ht="18.2" customHeight="1">
      <c r="A70" s="85" t="s">
        <v>50</v>
      </c>
      <c r="B70" s="17"/>
      <c r="C70" s="17"/>
      <c r="D70" s="87"/>
      <c r="E70" s="17"/>
      <c r="F70" s="17"/>
      <c r="G70" s="48"/>
      <c r="H70" s="48"/>
      <c r="I70" s="48"/>
      <c r="J70" s="48"/>
      <c r="K70" s="48"/>
    </row>
    <row r="71" spans="1:11" ht="20.65" customHeight="1">
      <c r="A71" s="86" t="s">
        <v>122</v>
      </c>
      <c r="B71" s="17"/>
      <c r="C71" s="17" t="s">
        <v>53</v>
      </c>
      <c r="D71" s="87" t="s">
        <v>113</v>
      </c>
      <c r="E71" s="17" t="s">
        <v>114</v>
      </c>
      <c r="F71" s="17" t="s">
        <v>121</v>
      </c>
      <c r="G71" s="48">
        <f>H71+I71+J71</f>
        <v>15989.91</v>
      </c>
      <c r="H71" s="48">
        <v>15989.91</v>
      </c>
      <c r="I71" s="48">
        <v>0</v>
      </c>
      <c r="J71" s="48">
        <v>0</v>
      </c>
      <c r="K71" s="48"/>
    </row>
    <row r="72" spans="1:11" ht="81.400000000000006" customHeight="1">
      <c r="A72" s="86" t="s">
        <v>123</v>
      </c>
      <c r="B72" s="17"/>
      <c r="C72" s="17" t="s">
        <v>53</v>
      </c>
      <c r="D72" s="87" t="s">
        <v>113</v>
      </c>
      <c r="E72" s="17" t="s">
        <v>114</v>
      </c>
      <c r="F72" s="17" t="s">
        <v>124</v>
      </c>
      <c r="G72" s="48">
        <f>H72+I72+J72</f>
        <v>0</v>
      </c>
      <c r="H72" s="48">
        <v>0</v>
      </c>
      <c r="I72" s="48">
        <v>0</v>
      </c>
      <c r="J72" s="48">
        <v>0</v>
      </c>
      <c r="K72" s="48"/>
    </row>
    <row r="73" spans="1:11" ht="31.5" customHeight="1">
      <c r="A73" s="86" t="s">
        <v>125</v>
      </c>
      <c r="B73" s="17" t="s">
        <v>126</v>
      </c>
      <c r="C73" s="17" t="s">
        <v>53</v>
      </c>
      <c r="D73" s="87" t="s">
        <v>113</v>
      </c>
      <c r="E73" s="17" t="s">
        <v>127</v>
      </c>
      <c r="F73" s="17" t="s">
        <v>45</v>
      </c>
      <c r="G73" s="48">
        <f>H73+I73+J73</f>
        <v>529300</v>
      </c>
      <c r="H73" s="48">
        <f>H75+H79+H80</f>
        <v>0</v>
      </c>
      <c r="I73" s="48">
        <f>I75+I79+I80</f>
        <v>527300</v>
      </c>
      <c r="J73" s="48">
        <f>J75+J79+J80</f>
        <v>2000</v>
      </c>
      <c r="K73" s="48" t="s">
        <v>45</v>
      </c>
    </row>
    <row r="74" spans="1:11" ht="16.899999999999999" customHeight="1">
      <c r="A74" s="85" t="s">
        <v>65</v>
      </c>
      <c r="B74" s="17"/>
      <c r="C74" s="17"/>
      <c r="D74" s="17"/>
      <c r="E74" s="17"/>
      <c r="F74" s="17"/>
      <c r="G74" s="48"/>
      <c r="H74" s="48"/>
      <c r="I74" s="48"/>
      <c r="J74" s="48"/>
      <c r="K74" s="48"/>
    </row>
    <row r="75" spans="1:11" ht="30" customHeight="1">
      <c r="A75" s="89" t="s">
        <v>128</v>
      </c>
      <c r="B75" s="17" t="s">
        <v>129</v>
      </c>
      <c r="C75" s="17" t="s">
        <v>45</v>
      </c>
      <c r="D75" s="87" t="s">
        <v>113</v>
      </c>
      <c r="E75" s="17" t="s">
        <v>127</v>
      </c>
      <c r="F75" s="17"/>
      <c r="G75" s="48">
        <f>H75+I75+J75</f>
        <v>528300</v>
      </c>
      <c r="H75" s="48">
        <f>H77+H78+H79</f>
        <v>0</v>
      </c>
      <c r="I75" s="48">
        <f>I77+I78+I79</f>
        <v>527300</v>
      </c>
      <c r="J75" s="48">
        <f>J77+J78+J79</f>
        <v>1000</v>
      </c>
      <c r="K75" s="48"/>
    </row>
    <row r="76" spans="1:11" ht="18.2" customHeight="1">
      <c r="A76" s="85" t="s">
        <v>65</v>
      </c>
      <c r="B76" s="17"/>
      <c r="C76" s="17"/>
      <c r="D76" s="17"/>
      <c r="E76" s="17"/>
      <c r="F76" s="17"/>
      <c r="G76" s="48"/>
      <c r="H76" s="48"/>
      <c r="I76" s="48"/>
      <c r="J76" s="48"/>
      <c r="K76" s="48"/>
    </row>
    <row r="77" spans="1:11" ht="31.5" customHeight="1">
      <c r="A77" s="86" t="s">
        <v>130</v>
      </c>
      <c r="B77" s="17"/>
      <c r="C77" s="17" t="s">
        <v>53</v>
      </c>
      <c r="D77" s="87" t="s">
        <v>113</v>
      </c>
      <c r="E77" s="17" t="s">
        <v>127</v>
      </c>
      <c r="F77" s="17" t="s">
        <v>131</v>
      </c>
      <c r="G77" s="48">
        <f t="shared" ref="G77:G82" si="0">H77+I77+J77</f>
        <v>1000</v>
      </c>
      <c r="H77" s="48">
        <v>0</v>
      </c>
      <c r="I77" s="48">
        <v>0</v>
      </c>
      <c r="J77" s="48">
        <v>1000</v>
      </c>
      <c r="K77" s="48"/>
    </row>
    <row r="78" spans="1:11" ht="55.7" customHeight="1">
      <c r="A78" s="86" t="s">
        <v>132</v>
      </c>
      <c r="B78" s="17"/>
      <c r="C78" s="17" t="s">
        <v>93</v>
      </c>
      <c r="D78" s="87" t="s">
        <v>113</v>
      </c>
      <c r="E78" s="17" t="s">
        <v>127</v>
      </c>
      <c r="F78" s="17" t="s">
        <v>133</v>
      </c>
      <c r="G78" s="48">
        <f t="shared" si="0"/>
        <v>527300</v>
      </c>
      <c r="H78" s="48">
        <v>0</v>
      </c>
      <c r="I78" s="48">
        <f>545300-18000</f>
        <v>527300</v>
      </c>
      <c r="J78" s="48">
        <v>0</v>
      </c>
      <c r="K78" s="48"/>
    </row>
    <row r="79" spans="1:11" ht="31.5" customHeight="1">
      <c r="A79" s="86" t="s">
        <v>134</v>
      </c>
      <c r="B79" s="17" t="s">
        <v>135</v>
      </c>
      <c r="C79" s="17" t="s">
        <v>53</v>
      </c>
      <c r="D79" s="87" t="s">
        <v>113</v>
      </c>
      <c r="E79" s="17" t="s">
        <v>127</v>
      </c>
      <c r="F79" s="17" t="s">
        <v>121</v>
      </c>
      <c r="G79" s="48">
        <f t="shared" si="0"/>
        <v>0</v>
      </c>
      <c r="H79" s="48">
        <v>0</v>
      </c>
      <c r="I79" s="48">
        <v>0</v>
      </c>
      <c r="J79" s="48">
        <v>0</v>
      </c>
      <c r="K79" s="48"/>
    </row>
    <row r="80" spans="1:11" ht="21.95" customHeight="1">
      <c r="A80" s="86" t="s">
        <v>136</v>
      </c>
      <c r="B80" s="17" t="s">
        <v>137</v>
      </c>
      <c r="C80" s="17" t="s">
        <v>53</v>
      </c>
      <c r="D80" s="87" t="s">
        <v>113</v>
      </c>
      <c r="E80" s="17" t="s">
        <v>127</v>
      </c>
      <c r="F80" s="17" t="s">
        <v>138</v>
      </c>
      <c r="G80" s="48">
        <f t="shared" si="0"/>
        <v>1000</v>
      </c>
      <c r="H80" s="48">
        <v>0</v>
      </c>
      <c r="I80" s="48">
        <v>0</v>
      </c>
      <c r="J80" s="48">
        <v>1000</v>
      </c>
      <c r="K80" s="48"/>
    </row>
    <row r="81" spans="1:11" ht="50.1" customHeight="1">
      <c r="A81" s="86" t="s">
        <v>139</v>
      </c>
      <c r="B81" s="17" t="s">
        <v>140</v>
      </c>
      <c r="C81" s="17" t="s">
        <v>53</v>
      </c>
      <c r="D81" s="87" t="s">
        <v>113</v>
      </c>
      <c r="E81" s="17" t="s">
        <v>141</v>
      </c>
      <c r="F81" s="17" t="s">
        <v>138</v>
      </c>
      <c r="G81" s="48">
        <f t="shared" si="0"/>
        <v>1000</v>
      </c>
      <c r="H81" s="48">
        <v>0</v>
      </c>
      <c r="I81" s="48">
        <v>0</v>
      </c>
      <c r="J81" s="48">
        <v>1000</v>
      </c>
      <c r="K81" s="48"/>
    </row>
    <row r="82" spans="1:11" ht="57.75" customHeight="1">
      <c r="A82" s="86" t="s">
        <v>142</v>
      </c>
      <c r="B82" s="17" t="s">
        <v>143</v>
      </c>
      <c r="C82" s="17" t="s">
        <v>53</v>
      </c>
      <c r="D82" s="87" t="s">
        <v>113</v>
      </c>
      <c r="E82" s="17" t="s">
        <v>144</v>
      </c>
      <c r="F82" s="17" t="s">
        <v>145</v>
      </c>
      <c r="G82" s="48">
        <f t="shared" si="0"/>
        <v>1599318.18</v>
      </c>
      <c r="H82" s="48">
        <f>H84+H85+H86</f>
        <v>1564078.18</v>
      </c>
      <c r="I82" s="48">
        <f>I84+I85+I86</f>
        <v>0</v>
      </c>
      <c r="J82" s="48">
        <v>35240</v>
      </c>
      <c r="K82" s="48" t="s">
        <v>45</v>
      </c>
    </row>
    <row r="83" spans="1:11" ht="13.5" customHeight="1">
      <c r="A83" s="85" t="s">
        <v>50</v>
      </c>
      <c r="B83" s="17"/>
      <c r="C83" s="17"/>
      <c r="D83" s="17"/>
      <c r="E83" s="17"/>
      <c r="F83" s="17"/>
      <c r="G83" s="48"/>
      <c r="H83" s="48"/>
      <c r="I83" s="48"/>
      <c r="J83" s="48"/>
      <c r="K83" s="48"/>
    </row>
    <row r="84" spans="1:11" ht="19.5" customHeight="1">
      <c r="A84" s="86" t="s">
        <v>146</v>
      </c>
      <c r="B84" s="17"/>
      <c r="C84" s="17" t="s">
        <v>53</v>
      </c>
      <c r="D84" s="87" t="s">
        <v>113</v>
      </c>
      <c r="E84" s="17" t="s">
        <v>144</v>
      </c>
      <c r="F84" s="17" t="s">
        <v>145</v>
      </c>
      <c r="G84" s="48">
        <f t="shared" ref="G84:G90" si="1">H84+I84+J84</f>
        <v>1114218.18</v>
      </c>
      <c r="H84" s="48">
        <v>1077978.18</v>
      </c>
      <c r="I84" s="48">
        <v>0</v>
      </c>
      <c r="J84" s="48">
        <v>36240</v>
      </c>
      <c r="K84" s="48" t="s">
        <v>45</v>
      </c>
    </row>
    <row r="85" spans="1:11" ht="75.75" customHeight="1">
      <c r="A85" s="86" t="s">
        <v>147</v>
      </c>
      <c r="B85" s="17"/>
      <c r="C85" s="17" t="s">
        <v>53</v>
      </c>
      <c r="D85" s="87" t="s">
        <v>113</v>
      </c>
      <c r="E85" s="17" t="s">
        <v>144</v>
      </c>
      <c r="F85" s="17" t="s">
        <v>148</v>
      </c>
      <c r="G85" s="48">
        <f t="shared" si="1"/>
        <v>486100</v>
      </c>
      <c r="H85" s="48">
        <v>486100</v>
      </c>
      <c r="I85" s="48">
        <v>0</v>
      </c>
      <c r="J85" s="48">
        <v>0</v>
      </c>
      <c r="K85" s="48"/>
    </row>
    <row r="86" spans="1:11" ht="21.4" customHeight="1">
      <c r="A86" s="86" t="s">
        <v>149</v>
      </c>
      <c r="B86" s="17"/>
      <c r="C86" s="17" t="s">
        <v>53</v>
      </c>
      <c r="D86" s="87" t="s">
        <v>113</v>
      </c>
      <c r="E86" s="17" t="s">
        <v>144</v>
      </c>
      <c r="F86" s="17"/>
      <c r="G86" s="48">
        <f t="shared" si="1"/>
        <v>0</v>
      </c>
      <c r="H86" s="48">
        <v>0</v>
      </c>
      <c r="I86" s="48">
        <v>0</v>
      </c>
      <c r="J86" s="48">
        <v>0</v>
      </c>
      <c r="K86" s="48" t="s">
        <v>45</v>
      </c>
    </row>
    <row r="87" spans="1:11" ht="40.700000000000003" customHeight="1">
      <c r="A87" s="86" t="s">
        <v>150</v>
      </c>
      <c r="B87" s="17" t="s">
        <v>151</v>
      </c>
      <c r="C87" s="17" t="s">
        <v>53</v>
      </c>
      <c r="D87" s="87" t="s">
        <v>113</v>
      </c>
      <c r="E87" s="17" t="s">
        <v>60</v>
      </c>
      <c r="F87" s="17"/>
      <c r="G87" s="48">
        <f t="shared" si="1"/>
        <v>0</v>
      </c>
      <c r="H87" s="48">
        <v>0</v>
      </c>
      <c r="I87" s="48">
        <v>0</v>
      </c>
      <c r="J87" s="48">
        <v>0</v>
      </c>
      <c r="K87" s="48" t="s">
        <v>45</v>
      </c>
    </row>
    <row r="88" spans="1:11" ht="55.7" customHeight="1">
      <c r="A88" s="86" t="s">
        <v>152</v>
      </c>
      <c r="B88" s="17" t="s">
        <v>153</v>
      </c>
      <c r="C88" s="17" t="s">
        <v>53</v>
      </c>
      <c r="D88" s="87" t="s">
        <v>113</v>
      </c>
      <c r="E88" s="17" t="s">
        <v>154</v>
      </c>
      <c r="F88" s="17"/>
      <c r="G88" s="48">
        <f t="shared" si="1"/>
        <v>0</v>
      </c>
      <c r="H88" s="48">
        <v>0</v>
      </c>
      <c r="I88" s="48">
        <v>0</v>
      </c>
      <c r="J88" s="48">
        <v>0</v>
      </c>
      <c r="K88" s="48" t="s">
        <v>45</v>
      </c>
    </row>
    <row r="89" spans="1:11" ht="38.85" customHeight="1">
      <c r="A89" s="86" t="s">
        <v>155</v>
      </c>
      <c r="B89" s="17" t="s">
        <v>156</v>
      </c>
      <c r="C89" s="17" t="s">
        <v>53</v>
      </c>
      <c r="D89" s="87" t="s">
        <v>113</v>
      </c>
      <c r="E89" s="17" t="s">
        <v>157</v>
      </c>
      <c r="F89" s="17"/>
      <c r="G89" s="48">
        <f t="shared" si="1"/>
        <v>0</v>
      </c>
      <c r="H89" s="48">
        <v>0</v>
      </c>
      <c r="I89" s="48">
        <v>0</v>
      </c>
      <c r="J89" s="48">
        <v>0</v>
      </c>
      <c r="K89" s="48" t="s">
        <v>45</v>
      </c>
    </row>
    <row r="90" spans="1:11" ht="53.85" customHeight="1">
      <c r="A90" s="86" t="s">
        <v>158</v>
      </c>
      <c r="B90" s="17" t="s">
        <v>159</v>
      </c>
      <c r="C90" s="17" t="s">
        <v>53</v>
      </c>
      <c r="D90" s="87" t="s">
        <v>113</v>
      </c>
      <c r="E90" s="17" t="s">
        <v>160</v>
      </c>
      <c r="F90" s="17"/>
      <c r="G90" s="48">
        <f t="shared" si="1"/>
        <v>0</v>
      </c>
      <c r="H90" s="48">
        <v>0</v>
      </c>
      <c r="I90" s="48">
        <v>0</v>
      </c>
      <c r="J90" s="48">
        <v>0</v>
      </c>
      <c r="K90" s="48" t="s">
        <v>45</v>
      </c>
    </row>
    <row r="91" spans="1:11" ht="13.5" customHeight="1">
      <c r="A91" s="85" t="s">
        <v>50</v>
      </c>
      <c r="B91" s="17"/>
      <c r="C91" s="17"/>
      <c r="D91" s="17"/>
      <c r="E91" s="17"/>
      <c r="F91" s="17"/>
      <c r="G91" s="48"/>
      <c r="H91" s="48"/>
      <c r="I91" s="48"/>
      <c r="J91" s="48"/>
      <c r="K91" s="48"/>
    </row>
    <row r="92" spans="1:11" ht="18.75" customHeight="1">
      <c r="A92" s="86" t="s">
        <v>161</v>
      </c>
      <c r="B92" s="17" t="s">
        <v>162</v>
      </c>
      <c r="C92" s="17" t="s">
        <v>53</v>
      </c>
      <c r="D92" s="87" t="s">
        <v>113</v>
      </c>
      <c r="E92" s="17" t="s">
        <v>160</v>
      </c>
      <c r="F92" s="17"/>
      <c r="G92" s="48">
        <f>H92+I92+J92</f>
        <v>0</v>
      </c>
      <c r="H92" s="48">
        <v>0</v>
      </c>
      <c r="I92" s="48">
        <v>0</v>
      </c>
      <c r="J92" s="48">
        <v>0</v>
      </c>
      <c r="K92" s="48" t="s">
        <v>45</v>
      </c>
    </row>
    <row r="93" spans="1:11" ht="21.95" customHeight="1">
      <c r="A93" s="86" t="s">
        <v>163</v>
      </c>
      <c r="B93" s="17" t="s">
        <v>164</v>
      </c>
      <c r="C93" s="17" t="s">
        <v>53</v>
      </c>
      <c r="D93" s="87" t="s">
        <v>113</v>
      </c>
      <c r="E93" s="17" t="s">
        <v>165</v>
      </c>
      <c r="F93" s="17"/>
      <c r="G93" s="48">
        <f>H93+I93+J93</f>
        <v>0</v>
      </c>
      <c r="H93" s="48">
        <v>0</v>
      </c>
      <c r="I93" s="48">
        <v>0</v>
      </c>
      <c r="J93" s="48">
        <v>0</v>
      </c>
      <c r="K93" s="48" t="s">
        <v>45</v>
      </c>
    </row>
    <row r="94" spans="1:11" ht="13.5" customHeight="1">
      <c r="A94" s="85" t="s">
        <v>50</v>
      </c>
      <c r="B94" s="17"/>
      <c r="C94" s="17"/>
      <c r="D94" s="17"/>
      <c r="E94" s="17"/>
      <c r="F94" s="17"/>
      <c r="G94" s="48"/>
      <c r="H94" s="48"/>
      <c r="I94" s="48"/>
      <c r="J94" s="48"/>
      <c r="K94" s="48"/>
    </row>
    <row r="95" spans="1:11" ht="38.25" customHeight="1">
      <c r="A95" s="86" t="s">
        <v>166</v>
      </c>
      <c r="B95" s="17" t="s">
        <v>167</v>
      </c>
      <c r="C95" s="17" t="s">
        <v>53</v>
      </c>
      <c r="D95" s="87" t="s">
        <v>113</v>
      </c>
      <c r="E95" s="17" t="s">
        <v>168</v>
      </c>
      <c r="F95" s="17"/>
      <c r="G95" s="48">
        <f>H95+I95+J95</f>
        <v>0</v>
      </c>
      <c r="H95" s="48">
        <v>0</v>
      </c>
      <c r="I95" s="48">
        <v>0</v>
      </c>
      <c r="J95" s="48">
        <v>0</v>
      </c>
      <c r="K95" s="48" t="s">
        <v>45</v>
      </c>
    </row>
    <row r="96" spans="1:11" ht="13.5" customHeight="1">
      <c r="A96" s="85" t="s">
        <v>65</v>
      </c>
      <c r="B96" s="17"/>
      <c r="C96" s="17"/>
      <c r="D96" s="17"/>
      <c r="E96" s="17"/>
      <c r="F96" s="17"/>
      <c r="G96" s="48"/>
      <c r="H96" s="48"/>
      <c r="I96" s="48"/>
      <c r="J96" s="48"/>
      <c r="K96" s="48"/>
    </row>
    <row r="97" spans="1:11" ht="47.25" customHeight="1">
      <c r="A97" s="86" t="s">
        <v>169</v>
      </c>
      <c r="B97" s="17" t="s">
        <v>170</v>
      </c>
      <c r="C97" s="17" t="s">
        <v>53</v>
      </c>
      <c r="D97" s="87" t="s">
        <v>113</v>
      </c>
      <c r="E97" s="17" t="s">
        <v>171</v>
      </c>
      <c r="F97" s="17"/>
      <c r="G97" s="48">
        <f>H97+I97+J97</f>
        <v>0</v>
      </c>
      <c r="H97" s="48">
        <v>0</v>
      </c>
      <c r="I97" s="48">
        <v>0</v>
      </c>
      <c r="J97" s="48">
        <v>0</v>
      </c>
      <c r="K97" s="48" t="s">
        <v>45</v>
      </c>
    </row>
    <row r="98" spans="1:11" ht="60.75" customHeight="1">
      <c r="A98" s="86" t="s">
        <v>172</v>
      </c>
      <c r="B98" s="17" t="s">
        <v>173</v>
      </c>
      <c r="C98" s="17" t="s">
        <v>53</v>
      </c>
      <c r="D98" s="87" t="s">
        <v>113</v>
      </c>
      <c r="E98" s="17" t="s">
        <v>174</v>
      </c>
      <c r="F98" s="17"/>
      <c r="G98" s="48">
        <f>H98+I98+J98</f>
        <v>0</v>
      </c>
      <c r="H98" s="48">
        <v>0</v>
      </c>
      <c r="I98" s="48">
        <v>0</v>
      </c>
      <c r="J98" s="48">
        <v>0</v>
      </c>
      <c r="K98" s="48" t="s">
        <v>45</v>
      </c>
    </row>
    <row r="99" spans="1:11" ht="88.9" customHeight="1">
      <c r="A99" s="86" t="s">
        <v>175</v>
      </c>
      <c r="B99" s="17" t="s">
        <v>176</v>
      </c>
      <c r="C99" s="17" t="s">
        <v>53</v>
      </c>
      <c r="D99" s="87" t="s">
        <v>113</v>
      </c>
      <c r="E99" s="17" t="s">
        <v>177</v>
      </c>
      <c r="F99" s="17"/>
      <c r="G99" s="48">
        <f>H99+I99+J99</f>
        <v>0</v>
      </c>
      <c r="H99" s="48">
        <v>0</v>
      </c>
      <c r="I99" s="48">
        <v>0</v>
      </c>
      <c r="J99" s="48">
        <v>0</v>
      </c>
      <c r="K99" s="48" t="s">
        <v>45</v>
      </c>
    </row>
    <row r="100" spans="1:11" ht="17.25" customHeight="1">
      <c r="A100" s="86" t="s">
        <v>178</v>
      </c>
      <c r="B100" s="17" t="s">
        <v>179</v>
      </c>
      <c r="C100" s="17" t="s">
        <v>53</v>
      </c>
      <c r="D100" s="87" t="s">
        <v>113</v>
      </c>
      <c r="E100" s="17" t="s">
        <v>180</v>
      </c>
      <c r="F100" s="17"/>
      <c r="G100" s="48">
        <f>H100+I100+J100</f>
        <v>0</v>
      </c>
      <c r="H100" s="48">
        <v>0</v>
      </c>
      <c r="I100" s="48">
        <v>0</v>
      </c>
      <c r="J100" s="48">
        <v>0</v>
      </c>
      <c r="K100" s="48" t="s">
        <v>45</v>
      </c>
    </row>
    <row r="101" spans="1:11" ht="29.45" customHeight="1">
      <c r="A101" s="86" t="s">
        <v>181</v>
      </c>
      <c r="B101" s="17" t="s">
        <v>182</v>
      </c>
      <c r="C101" s="17" t="s">
        <v>53</v>
      </c>
      <c r="D101" s="87" t="s">
        <v>113</v>
      </c>
      <c r="E101" s="17" t="s">
        <v>183</v>
      </c>
      <c r="F101" s="17" t="s">
        <v>184</v>
      </c>
      <c r="G101" s="48">
        <f>H101+I101+J101</f>
        <v>11300</v>
      </c>
      <c r="H101" s="48">
        <f>H103+H109+H110</f>
        <v>11300</v>
      </c>
      <c r="I101" s="48">
        <f>I103+I109+I110</f>
        <v>0</v>
      </c>
      <c r="J101" s="48">
        <f>J103+J109+J110</f>
        <v>0</v>
      </c>
      <c r="K101" s="48" t="s">
        <v>45</v>
      </c>
    </row>
    <row r="102" spans="1:11" ht="15.95" customHeight="1">
      <c r="A102" s="85" t="s">
        <v>65</v>
      </c>
      <c r="B102" s="17"/>
      <c r="C102" s="17"/>
      <c r="D102" s="17"/>
      <c r="E102" s="17"/>
      <c r="F102" s="17"/>
      <c r="G102" s="48"/>
      <c r="H102" s="48"/>
      <c r="I102" s="48"/>
      <c r="J102" s="48"/>
      <c r="K102" s="48"/>
    </row>
    <row r="103" spans="1:11" ht="30" customHeight="1">
      <c r="A103" s="86" t="s">
        <v>185</v>
      </c>
      <c r="B103" s="17" t="s">
        <v>186</v>
      </c>
      <c r="C103" s="17" t="s">
        <v>53</v>
      </c>
      <c r="D103" s="87" t="s">
        <v>113</v>
      </c>
      <c r="E103" s="17" t="s">
        <v>187</v>
      </c>
      <c r="F103" s="17" t="s">
        <v>184</v>
      </c>
      <c r="G103" s="48">
        <f>H103+I103+J103</f>
        <v>11300</v>
      </c>
      <c r="H103" s="48">
        <f>H105+H106+H107+H108</f>
        <v>11300</v>
      </c>
      <c r="I103" s="48">
        <f>I105+I106+I107+I108</f>
        <v>0</v>
      </c>
      <c r="J103" s="48">
        <f>J105+J106+J107+J108</f>
        <v>0</v>
      </c>
      <c r="K103" s="48" t="s">
        <v>45</v>
      </c>
    </row>
    <row r="104" spans="1:11" ht="16.5" customHeight="1">
      <c r="A104" s="85" t="s">
        <v>50</v>
      </c>
      <c r="B104" s="17"/>
      <c r="C104" s="17"/>
      <c r="D104" s="87"/>
      <c r="E104" s="17"/>
      <c r="F104" s="17"/>
      <c r="G104" s="48"/>
      <c r="H104" s="48"/>
      <c r="I104" s="48"/>
      <c r="J104" s="48"/>
      <c r="K104" s="48"/>
    </row>
    <row r="105" spans="1:11" ht="20.25" customHeight="1">
      <c r="A105" s="86" t="s">
        <v>188</v>
      </c>
      <c r="B105" s="17"/>
      <c r="C105" s="17" t="s">
        <v>53</v>
      </c>
      <c r="D105" s="87" t="s">
        <v>113</v>
      </c>
      <c r="E105" s="17" t="s">
        <v>187</v>
      </c>
      <c r="F105" s="17" t="s">
        <v>184</v>
      </c>
      <c r="G105" s="48">
        <f t="shared" ref="G105:G111" si="2">H105+I105+J105</f>
        <v>0</v>
      </c>
      <c r="H105" s="48">
        <v>0</v>
      </c>
      <c r="I105" s="48">
        <v>0</v>
      </c>
      <c r="J105" s="48">
        <v>0</v>
      </c>
      <c r="K105" s="48"/>
    </row>
    <row r="106" spans="1:11" ht="75.2" customHeight="1">
      <c r="A106" s="86" t="s">
        <v>189</v>
      </c>
      <c r="B106" s="17"/>
      <c r="C106" s="17" t="s">
        <v>53</v>
      </c>
      <c r="D106" s="87" t="s">
        <v>113</v>
      </c>
      <c r="E106" s="17" t="s">
        <v>187</v>
      </c>
      <c r="F106" s="17" t="s">
        <v>190</v>
      </c>
      <c r="G106" s="48">
        <f t="shared" si="2"/>
        <v>0</v>
      </c>
      <c r="H106" s="48">
        <v>0</v>
      </c>
      <c r="I106" s="48">
        <v>0</v>
      </c>
      <c r="J106" s="48">
        <v>0</v>
      </c>
      <c r="K106" s="48"/>
    </row>
    <row r="107" spans="1:11" ht="18.75" customHeight="1">
      <c r="A107" s="86" t="s">
        <v>191</v>
      </c>
      <c r="B107" s="17"/>
      <c r="C107" s="17" t="s">
        <v>53</v>
      </c>
      <c r="D107" s="87" t="s">
        <v>113</v>
      </c>
      <c r="E107" s="17" t="s">
        <v>187</v>
      </c>
      <c r="F107" s="17" t="s">
        <v>184</v>
      </c>
      <c r="G107" s="48">
        <f t="shared" si="2"/>
        <v>0</v>
      </c>
      <c r="H107" s="48">
        <v>0</v>
      </c>
      <c r="I107" s="48">
        <v>0</v>
      </c>
      <c r="J107" s="48">
        <v>0</v>
      </c>
      <c r="K107" s="48"/>
    </row>
    <row r="108" spans="1:11" ht="18.75" customHeight="1">
      <c r="A108" s="86" t="s">
        <v>192</v>
      </c>
      <c r="B108" s="17"/>
      <c r="C108" s="17" t="s">
        <v>53</v>
      </c>
      <c r="D108" s="87" t="s">
        <v>113</v>
      </c>
      <c r="E108" s="17" t="s">
        <v>187</v>
      </c>
      <c r="F108" s="17" t="s">
        <v>193</v>
      </c>
      <c r="G108" s="48">
        <f t="shared" si="2"/>
        <v>11300</v>
      </c>
      <c r="H108" s="48">
        <v>11300</v>
      </c>
      <c r="I108" s="48">
        <v>0</v>
      </c>
      <c r="J108" s="48">
        <v>0</v>
      </c>
      <c r="K108" s="48"/>
    </row>
    <row r="109" spans="1:11" ht="54.6" customHeight="1">
      <c r="A109" s="86" t="s">
        <v>194</v>
      </c>
      <c r="B109" s="17" t="s">
        <v>195</v>
      </c>
      <c r="C109" s="17" t="s">
        <v>53</v>
      </c>
      <c r="D109" s="87" t="s">
        <v>113</v>
      </c>
      <c r="E109" s="17" t="s">
        <v>196</v>
      </c>
      <c r="F109" s="17" t="s">
        <v>184</v>
      </c>
      <c r="G109" s="48">
        <f t="shared" si="2"/>
        <v>0</v>
      </c>
      <c r="H109" s="48">
        <v>0</v>
      </c>
      <c r="I109" s="48">
        <v>0</v>
      </c>
      <c r="J109" s="48">
        <v>0</v>
      </c>
      <c r="K109" s="48" t="s">
        <v>45</v>
      </c>
    </row>
    <row r="110" spans="1:11" ht="33.200000000000003" customHeight="1">
      <c r="A110" s="86" t="s">
        <v>197</v>
      </c>
      <c r="B110" s="17" t="s">
        <v>198</v>
      </c>
      <c r="C110" s="17" t="s">
        <v>53</v>
      </c>
      <c r="D110" s="87" t="s">
        <v>113</v>
      </c>
      <c r="E110" s="17" t="s">
        <v>199</v>
      </c>
      <c r="F110" s="17" t="s">
        <v>200</v>
      </c>
      <c r="G110" s="48">
        <f t="shared" si="2"/>
        <v>0</v>
      </c>
      <c r="H110" s="48">
        <v>0</v>
      </c>
      <c r="I110" s="48">
        <v>0</v>
      </c>
      <c r="J110" s="48">
        <v>0</v>
      </c>
      <c r="K110" s="48" t="s">
        <v>45</v>
      </c>
    </row>
    <row r="111" spans="1:11" ht="30" customHeight="1">
      <c r="A111" s="86" t="s">
        <v>201</v>
      </c>
      <c r="B111" s="17" t="s">
        <v>202</v>
      </c>
      <c r="C111" s="17" t="s">
        <v>45</v>
      </c>
      <c r="D111" s="17" t="s">
        <v>45</v>
      </c>
      <c r="E111" s="17" t="s">
        <v>45</v>
      </c>
      <c r="F111" s="17"/>
      <c r="G111" s="48">
        <f t="shared" si="2"/>
        <v>0</v>
      </c>
      <c r="H111" s="48">
        <v>0</v>
      </c>
      <c r="I111" s="48">
        <v>0</v>
      </c>
      <c r="J111" s="48">
        <v>0</v>
      </c>
      <c r="K111" s="48" t="s">
        <v>45</v>
      </c>
    </row>
    <row r="112" spans="1:11" ht="13.5" customHeight="1">
      <c r="A112" s="85" t="s">
        <v>65</v>
      </c>
      <c r="B112" s="17"/>
      <c r="C112" s="17"/>
      <c r="D112" s="17"/>
      <c r="E112" s="17"/>
      <c r="F112" s="17"/>
      <c r="G112" s="48"/>
      <c r="H112" s="48"/>
      <c r="I112" s="48"/>
      <c r="J112" s="48"/>
      <c r="K112" s="48"/>
    </row>
    <row r="113" spans="1:11" ht="30" customHeight="1">
      <c r="A113" s="86" t="s">
        <v>203</v>
      </c>
      <c r="B113" s="17" t="s">
        <v>204</v>
      </c>
      <c r="C113" s="17" t="s">
        <v>53</v>
      </c>
      <c r="D113" s="87" t="s">
        <v>113</v>
      </c>
      <c r="E113" s="17" t="s">
        <v>205</v>
      </c>
      <c r="F113" s="17"/>
      <c r="G113" s="48">
        <f t="shared" ref="G113:G121" si="3">H113+I113+J113</f>
        <v>0</v>
      </c>
      <c r="H113" s="48">
        <v>0</v>
      </c>
      <c r="I113" s="48">
        <v>0</v>
      </c>
      <c r="J113" s="48">
        <v>0</v>
      </c>
      <c r="K113" s="48" t="s">
        <v>45</v>
      </c>
    </row>
    <row r="114" spans="1:11" ht="30.75" customHeight="1">
      <c r="A114" s="86" t="s">
        <v>206</v>
      </c>
      <c r="B114" s="17" t="s">
        <v>207</v>
      </c>
      <c r="C114" s="17" t="s">
        <v>53</v>
      </c>
      <c r="D114" s="87" t="s">
        <v>113</v>
      </c>
      <c r="E114" s="17" t="s">
        <v>208</v>
      </c>
      <c r="F114" s="17"/>
      <c r="G114" s="48">
        <f t="shared" si="3"/>
        <v>0</v>
      </c>
      <c r="H114" s="48">
        <v>0</v>
      </c>
      <c r="I114" s="48">
        <v>0</v>
      </c>
      <c r="J114" s="48">
        <v>0</v>
      </c>
      <c r="K114" s="48" t="s">
        <v>45</v>
      </c>
    </row>
    <row r="115" spans="1:11" ht="45.75" customHeight="1">
      <c r="A115" s="86" t="s">
        <v>209</v>
      </c>
      <c r="B115" s="17" t="s">
        <v>210</v>
      </c>
      <c r="C115" s="17" t="s">
        <v>53</v>
      </c>
      <c r="D115" s="87" t="s">
        <v>113</v>
      </c>
      <c r="E115" s="17" t="s">
        <v>211</v>
      </c>
      <c r="F115" s="17"/>
      <c r="G115" s="48">
        <f t="shared" si="3"/>
        <v>0</v>
      </c>
      <c r="H115" s="48">
        <v>0</v>
      </c>
      <c r="I115" s="48">
        <v>0</v>
      </c>
      <c r="J115" s="48">
        <v>0</v>
      </c>
      <c r="K115" s="48" t="s">
        <v>45</v>
      </c>
    </row>
    <row r="116" spans="1:11" ht="31.5" customHeight="1">
      <c r="A116" s="86" t="s">
        <v>212</v>
      </c>
      <c r="B116" s="17" t="s">
        <v>213</v>
      </c>
      <c r="C116" s="17" t="s">
        <v>53</v>
      </c>
      <c r="D116" s="87" t="s">
        <v>113</v>
      </c>
      <c r="E116" s="17" t="s">
        <v>214</v>
      </c>
      <c r="F116" s="17"/>
      <c r="G116" s="48">
        <f t="shared" si="3"/>
        <v>0</v>
      </c>
      <c r="H116" s="48">
        <v>0</v>
      </c>
      <c r="I116" s="48">
        <v>0</v>
      </c>
      <c r="J116" s="48">
        <v>0</v>
      </c>
      <c r="K116" s="48" t="s">
        <v>45</v>
      </c>
    </row>
    <row r="117" spans="1:11" ht="19.5" customHeight="1">
      <c r="A117" s="86" t="s">
        <v>215</v>
      </c>
      <c r="B117" s="17" t="s">
        <v>216</v>
      </c>
      <c r="C117" s="17" t="s">
        <v>53</v>
      </c>
      <c r="D117" s="87" t="s">
        <v>113</v>
      </c>
      <c r="E117" s="17" t="s">
        <v>217</v>
      </c>
      <c r="F117" s="17"/>
      <c r="G117" s="48">
        <f t="shared" si="3"/>
        <v>0</v>
      </c>
      <c r="H117" s="48">
        <v>0</v>
      </c>
      <c r="I117" s="48">
        <v>0</v>
      </c>
      <c r="J117" s="48">
        <v>0</v>
      </c>
      <c r="K117" s="48" t="s">
        <v>45</v>
      </c>
    </row>
    <row r="118" spans="1:11" ht="59.25" customHeight="1">
      <c r="A118" s="86" t="s">
        <v>218</v>
      </c>
      <c r="B118" s="17" t="s">
        <v>219</v>
      </c>
      <c r="C118" s="17" t="s">
        <v>53</v>
      </c>
      <c r="D118" s="87" t="s">
        <v>113</v>
      </c>
      <c r="E118" s="17" t="s">
        <v>220</v>
      </c>
      <c r="F118" s="17"/>
      <c r="G118" s="48">
        <f t="shared" si="3"/>
        <v>0</v>
      </c>
      <c r="H118" s="48">
        <v>0</v>
      </c>
      <c r="I118" s="48">
        <v>0</v>
      </c>
      <c r="J118" s="48">
        <v>0</v>
      </c>
      <c r="K118" s="48" t="s">
        <v>45</v>
      </c>
    </row>
    <row r="119" spans="1:11" ht="32.25" customHeight="1">
      <c r="A119" s="86" t="s">
        <v>221</v>
      </c>
      <c r="B119" s="17" t="s">
        <v>222</v>
      </c>
      <c r="C119" s="17" t="s">
        <v>45</v>
      </c>
      <c r="D119" s="17" t="s">
        <v>45</v>
      </c>
      <c r="E119" s="17" t="s">
        <v>45</v>
      </c>
      <c r="F119" s="17"/>
      <c r="G119" s="48">
        <f t="shared" si="3"/>
        <v>36000</v>
      </c>
      <c r="H119" s="48">
        <f>H120</f>
        <v>0</v>
      </c>
      <c r="I119" s="48">
        <f>I120</f>
        <v>0</v>
      </c>
      <c r="J119" s="48">
        <f>J120</f>
        <v>36000</v>
      </c>
      <c r="K119" s="48" t="s">
        <v>45</v>
      </c>
    </row>
    <row r="120" spans="1:11" ht="63.95" customHeight="1">
      <c r="A120" s="86" t="s">
        <v>223</v>
      </c>
      <c r="B120" s="17" t="s">
        <v>224</v>
      </c>
      <c r="C120" s="17" t="s">
        <v>53</v>
      </c>
      <c r="D120" s="87" t="s">
        <v>113</v>
      </c>
      <c r="E120" s="17" t="s">
        <v>225</v>
      </c>
      <c r="F120" s="17" t="s">
        <v>226</v>
      </c>
      <c r="G120" s="48">
        <f t="shared" si="3"/>
        <v>36000</v>
      </c>
      <c r="H120" s="48">
        <v>0</v>
      </c>
      <c r="I120" s="48">
        <v>0</v>
      </c>
      <c r="J120" s="48">
        <v>36000</v>
      </c>
      <c r="K120" s="48" t="s">
        <v>45</v>
      </c>
    </row>
    <row r="121" spans="1:11" ht="30" customHeight="1">
      <c r="A121" s="86" t="s">
        <v>227</v>
      </c>
      <c r="B121" s="17" t="s">
        <v>228</v>
      </c>
      <c r="C121" s="17" t="s">
        <v>45</v>
      </c>
      <c r="D121" s="17" t="s">
        <v>45</v>
      </c>
      <c r="E121" s="17" t="s">
        <v>45</v>
      </c>
      <c r="F121" s="17"/>
      <c r="G121" s="48">
        <f t="shared" si="3"/>
        <v>2139591.25</v>
      </c>
      <c r="H121" s="48">
        <f>H123+H124+H125+H157+H158</f>
        <v>2008680</v>
      </c>
      <c r="I121" s="48">
        <f>I123+I124+I125+I157+I158</f>
        <v>5500</v>
      </c>
      <c r="J121" s="48">
        <f>J123+J124+J125+J157+J158</f>
        <v>125411.25</v>
      </c>
      <c r="K121" s="48" t="s">
        <v>45</v>
      </c>
    </row>
    <row r="122" spans="1:11" ht="14.25" customHeight="1">
      <c r="A122" s="85" t="s">
        <v>50</v>
      </c>
      <c r="B122" s="17"/>
      <c r="C122" s="17"/>
      <c r="D122" s="17"/>
      <c r="E122" s="17"/>
      <c r="F122" s="17"/>
      <c r="G122" s="48"/>
      <c r="H122" s="48"/>
      <c r="I122" s="48"/>
      <c r="J122" s="48"/>
      <c r="K122" s="48"/>
    </row>
    <row r="123" spans="1:11" ht="31.5" customHeight="1">
      <c r="A123" s="86" t="s">
        <v>229</v>
      </c>
      <c r="B123" s="17" t="s">
        <v>230</v>
      </c>
      <c r="C123" s="17" t="s">
        <v>53</v>
      </c>
      <c r="D123" s="87" t="s">
        <v>113</v>
      </c>
      <c r="E123" s="17" t="s">
        <v>231</v>
      </c>
      <c r="F123" s="17"/>
      <c r="G123" s="48">
        <f>H123+I123+J123</f>
        <v>0</v>
      </c>
      <c r="H123" s="48">
        <v>0</v>
      </c>
      <c r="I123" s="48">
        <v>0</v>
      </c>
      <c r="J123" s="48">
        <v>0</v>
      </c>
      <c r="K123" s="48"/>
    </row>
    <row r="124" spans="1:11" ht="48.2" customHeight="1">
      <c r="A124" s="86" t="s">
        <v>232</v>
      </c>
      <c r="B124" s="17" t="s">
        <v>233</v>
      </c>
      <c r="C124" s="17" t="s">
        <v>53</v>
      </c>
      <c r="D124" s="87" t="s">
        <v>113</v>
      </c>
      <c r="E124" s="17" t="s">
        <v>234</v>
      </c>
      <c r="F124" s="17"/>
      <c r="G124" s="48">
        <f>H124+I124+J124</f>
        <v>0</v>
      </c>
      <c r="H124" s="48">
        <v>0</v>
      </c>
      <c r="I124" s="48">
        <v>0</v>
      </c>
      <c r="J124" s="48">
        <v>0</v>
      </c>
      <c r="K124" s="48"/>
    </row>
    <row r="125" spans="1:11" ht="27.6" customHeight="1">
      <c r="A125" s="86" t="s">
        <v>235</v>
      </c>
      <c r="B125" s="17" t="s">
        <v>236</v>
      </c>
      <c r="C125" s="17" t="s">
        <v>45</v>
      </c>
      <c r="D125" s="87" t="s">
        <v>113</v>
      </c>
      <c r="E125" s="17" t="s">
        <v>237</v>
      </c>
      <c r="F125" s="17"/>
      <c r="G125" s="48">
        <f>H125+I125+J125</f>
        <v>190711.25</v>
      </c>
      <c r="H125" s="48">
        <f>H127+H128+H129+H134+H135+H136+H137+H138+H139+H140+H141+H142+H143+H144+H145+H146+H147+H148</f>
        <v>59800</v>
      </c>
      <c r="I125" s="48">
        <f>I127+I128+I129+I134+I135+I136+I137+I138+I139+I140+I141+I142+I143+I144+I145+I146+I147+I148</f>
        <v>5500</v>
      </c>
      <c r="J125" s="48">
        <f>J127+J128+J129+J134+J135+J136+J137+J138+J139+J140+J141+J142+J143+J144+J145+J146+J147+J148</f>
        <v>125411.25</v>
      </c>
      <c r="K125" s="48"/>
    </row>
    <row r="126" spans="1:11" ht="13.5" customHeight="1">
      <c r="A126" s="85" t="s">
        <v>65</v>
      </c>
      <c r="B126" s="17"/>
      <c r="C126" s="17"/>
      <c r="D126" s="17"/>
      <c r="E126" s="17"/>
      <c r="F126" s="17"/>
      <c r="G126" s="48"/>
      <c r="H126" s="48"/>
      <c r="I126" s="48"/>
      <c r="J126" s="48"/>
      <c r="K126" s="48"/>
    </row>
    <row r="127" spans="1:11" ht="17.25" customHeight="1">
      <c r="A127" s="86" t="s">
        <v>238</v>
      </c>
      <c r="B127" s="17"/>
      <c r="C127" s="17" t="s">
        <v>53</v>
      </c>
      <c r="D127" s="87" t="s">
        <v>113</v>
      </c>
      <c r="E127" s="17" t="s">
        <v>237</v>
      </c>
      <c r="F127" s="17" t="s">
        <v>239</v>
      </c>
      <c r="G127" s="48">
        <f t="shared" ref="G127:G148" si="4">H127+I127+J127</f>
        <v>2500</v>
      </c>
      <c r="H127" s="48">
        <v>0</v>
      </c>
      <c r="I127" s="48">
        <v>0</v>
      </c>
      <c r="J127" s="48">
        <v>2500</v>
      </c>
      <c r="K127" s="48"/>
    </row>
    <row r="128" spans="1:11" ht="17.25" customHeight="1">
      <c r="A128" s="86" t="s">
        <v>240</v>
      </c>
      <c r="B128" s="17"/>
      <c r="C128" s="17" t="s">
        <v>53</v>
      </c>
      <c r="D128" s="87" t="s">
        <v>113</v>
      </c>
      <c r="E128" s="17" t="s">
        <v>237</v>
      </c>
      <c r="F128" s="17" t="s">
        <v>241</v>
      </c>
      <c r="G128" s="48">
        <f t="shared" si="4"/>
        <v>0</v>
      </c>
      <c r="H128" s="48">
        <v>0</v>
      </c>
      <c r="I128" s="48">
        <v>0</v>
      </c>
      <c r="J128" s="48">
        <v>0</v>
      </c>
      <c r="K128" s="48"/>
    </row>
    <row r="129" spans="1:11" ht="18" customHeight="1">
      <c r="A129" s="86" t="s">
        <v>242</v>
      </c>
      <c r="B129" s="17"/>
      <c r="C129" s="17" t="s">
        <v>53</v>
      </c>
      <c r="D129" s="87" t="s">
        <v>113</v>
      </c>
      <c r="E129" s="17" t="s">
        <v>237</v>
      </c>
      <c r="F129" s="17" t="s">
        <v>243</v>
      </c>
      <c r="G129" s="48">
        <f t="shared" si="4"/>
        <v>60200</v>
      </c>
      <c r="H129" s="48">
        <f>H130+H131+H132+H133</f>
        <v>59800</v>
      </c>
      <c r="I129" s="48">
        <f>I130+I131+I132+I133</f>
        <v>0</v>
      </c>
      <c r="J129" s="48">
        <f>J130+J131+J132+J133</f>
        <v>400</v>
      </c>
      <c r="K129" s="48"/>
    </row>
    <row r="130" spans="1:11" ht="18" customHeight="1">
      <c r="A130" s="86" t="s">
        <v>244</v>
      </c>
      <c r="B130" s="17"/>
      <c r="C130" s="17" t="s">
        <v>53</v>
      </c>
      <c r="D130" s="87" t="s">
        <v>113</v>
      </c>
      <c r="E130" s="17" t="s">
        <v>237</v>
      </c>
      <c r="F130" s="17" t="s">
        <v>245</v>
      </c>
      <c r="G130" s="48">
        <f t="shared" si="4"/>
        <v>35200</v>
      </c>
      <c r="H130" s="48">
        <v>35200</v>
      </c>
      <c r="I130" s="48">
        <v>0</v>
      </c>
      <c r="J130" s="48">
        <v>0</v>
      </c>
      <c r="K130" s="48"/>
    </row>
    <row r="131" spans="1:11" ht="21.95" customHeight="1">
      <c r="A131" s="86" t="s">
        <v>246</v>
      </c>
      <c r="B131" s="17"/>
      <c r="C131" s="17" t="s">
        <v>53</v>
      </c>
      <c r="D131" s="87" t="s">
        <v>113</v>
      </c>
      <c r="E131" s="17" t="s">
        <v>237</v>
      </c>
      <c r="F131" s="17" t="s">
        <v>247</v>
      </c>
      <c r="G131" s="48">
        <f t="shared" si="4"/>
        <v>0</v>
      </c>
      <c r="H131" s="48">
        <v>0</v>
      </c>
      <c r="I131" s="48">
        <v>0</v>
      </c>
      <c r="J131" s="48">
        <v>0</v>
      </c>
      <c r="K131" s="48"/>
    </row>
    <row r="132" spans="1:11" ht="31.35" customHeight="1">
      <c r="A132" s="86" t="s">
        <v>248</v>
      </c>
      <c r="B132" s="17"/>
      <c r="C132" s="17" t="s">
        <v>53</v>
      </c>
      <c r="D132" s="87" t="s">
        <v>113</v>
      </c>
      <c r="E132" s="17" t="s">
        <v>237</v>
      </c>
      <c r="F132" s="17" t="s">
        <v>249</v>
      </c>
      <c r="G132" s="48">
        <f t="shared" si="4"/>
        <v>12300</v>
      </c>
      <c r="H132" s="48">
        <v>11900</v>
      </c>
      <c r="I132" s="48">
        <v>0</v>
      </c>
      <c r="J132" s="48">
        <v>400</v>
      </c>
      <c r="K132" s="48"/>
    </row>
    <row r="133" spans="1:11" ht="18" customHeight="1">
      <c r="A133" s="86" t="s">
        <v>250</v>
      </c>
      <c r="B133" s="17"/>
      <c r="C133" s="17" t="s">
        <v>53</v>
      </c>
      <c r="D133" s="87" t="s">
        <v>113</v>
      </c>
      <c r="E133" s="17" t="s">
        <v>237</v>
      </c>
      <c r="F133" s="17" t="s">
        <v>251</v>
      </c>
      <c r="G133" s="48">
        <f t="shared" si="4"/>
        <v>12700</v>
      </c>
      <c r="H133" s="48">
        <v>12700</v>
      </c>
      <c r="I133" s="48">
        <v>0</v>
      </c>
      <c r="J133" s="48">
        <v>0</v>
      </c>
      <c r="K133" s="48"/>
    </row>
    <row r="134" spans="1:11" ht="18" customHeight="1">
      <c r="A134" s="86" t="s">
        <v>252</v>
      </c>
      <c r="B134" s="17"/>
      <c r="C134" s="17" t="s">
        <v>53</v>
      </c>
      <c r="D134" s="87" t="s">
        <v>113</v>
      </c>
      <c r="E134" s="17" t="s">
        <v>237</v>
      </c>
      <c r="F134" s="17" t="s">
        <v>253</v>
      </c>
      <c r="G134" s="48">
        <f t="shared" si="4"/>
        <v>0</v>
      </c>
      <c r="H134" s="48">
        <v>0</v>
      </c>
      <c r="I134" s="48">
        <v>0</v>
      </c>
      <c r="J134" s="48">
        <v>0</v>
      </c>
      <c r="K134" s="48"/>
    </row>
    <row r="135" spans="1:11" ht="18.75" customHeight="1">
      <c r="A135" s="86" t="s">
        <v>254</v>
      </c>
      <c r="B135" s="17"/>
      <c r="C135" s="17" t="s">
        <v>53</v>
      </c>
      <c r="D135" s="87" t="s">
        <v>113</v>
      </c>
      <c r="E135" s="17" t="s">
        <v>237</v>
      </c>
      <c r="F135" s="17" t="s">
        <v>255</v>
      </c>
      <c r="G135" s="48">
        <f t="shared" si="4"/>
        <v>21790</v>
      </c>
      <c r="H135" s="48">
        <v>0</v>
      </c>
      <c r="I135" s="48">
        <v>0</v>
      </c>
      <c r="J135" s="48">
        <f>17670+4120</f>
        <v>21790</v>
      </c>
      <c r="K135" s="48"/>
    </row>
    <row r="136" spans="1:11" ht="47.65" customHeight="1">
      <c r="A136" s="86" t="s">
        <v>256</v>
      </c>
      <c r="B136" s="17"/>
      <c r="C136" s="17" t="s">
        <v>53</v>
      </c>
      <c r="D136" s="87" t="s">
        <v>113</v>
      </c>
      <c r="E136" s="17" t="s">
        <v>237</v>
      </c>
      <c r="F136" s="17" t="s">
        <v>257</v>
      </c>
      <c r="G136" s="48">
        <f t="shared" si="4"/>
        <v>0</v>
      </c>
      <c r="H136" s="48">
        <v>0</v>
      </c>
      <c r="I136" s="48">
        <v>0</v>
      </c>
      <c r="J136" s="48">
        <v>0</v>
      </c>
      <c r="K136" s="48"/>
    </row>
    <row r="137" spans="1:11" ht="64.5" customHeight="1">
      <c r="A137" s="86" t="s">
        <v>258</v>
      </c>
      <c r="B137" s="17"/>
      <c r="C137" s="17" t="s">
        <v>53</v>
      </c>
      <c r="D137" s="87" t="s">
        <v>113</v>
      </c>
      <c r="E137" s="17" t="s">
        <v>237</v>
      </c>
      <c r="F137" s="17" t="s">
        <v>259</v>
      </c>
      <c r="G137" s="48">
        <f t="shared" si="4"/>
        <v>13000</v>
      </c>
      <c r="H137" s="48">
        <v>0</v>
      </c>
      <c r="I137" s="48">
        <v>0</v>
      </c>
      <c r="J137" s="48">
        <v>13000</v>
      </c>
      <c r="K137" s="48"/>
    </row>
    <row r="138" spans="1:11" ht="51.4" customHeight="1">
      <c r="A138" s="86" t="s">
        <v>260</v>
      </c>
      <c r="B138" s="17"/>
      <c r="C138" s="17" t="s">
        <v>53</v>
      </c>
      <c r="D138" s="87" t="s">
        <v>113</v>
      </c>
      <c r="E138" s="17" t="s">
        <v>237</v>
      </c>
      <c r="F138" s="17" t="s">
        <v>261</v>
      </c>
      <c r="G138" s="48">
        <f t="shared" si="4"/>
        <v>0</v>
      </c>
      <c r="H138" s="48">
        <v>0</v>
      </c>
      <c r="I138" s="48">
        <v>0</v>
      </c>
      <c r="J138" s="48">
        <v>0</v>
      </c>
      <c r="K138" s="48"/>
    </row>
    <row r="139" spans="1:11" ht="18.75" customHeight="1">
      <c r="A139" s="86" t="s">
        <v>262</v>
      </c>
      <c r="B139" s="17"/>
      <c r="C139" s="17" t="s">
        <v>53</v>
      </c>
      <c r="D139" s="87" t="s">
        <v>113</v>
      </c>
      <c r="E139" s="17" t="s">
        <v>237</v>
      </c>
      <c r="F139" s="17" t="s">
        <v>138</v>
      </c>
      <c r="G139" s="48">
        <f t="shared" si="4"/>
        <v>6000</v>
      </c>
      <c r="H139" s="48">
        <v>0</v>
      </c>
      <c r="I139" s="48">
        <v>0</v>
      </c>
      <c r="J139" s="48">
        <v>6000</v>
      </c>
      <c r="K139" s="48"/>
    </row>
    <row r="140" spans="1:11" ht="62.1" customHeight="1">
      <c r="A140" s="86" t="s">
        <v>263</v>
      </c>
      <c r="B140" s="17"/>
      <c r="C140" s="17" t="s">
        <v>53</v>
      </c>
      <c r="D140" s="87" t="s">
        <v>113</v>
      </c>
      <c r="E140" s="17" t="s">
        <v>237</v>
      </c>
      <c r="F140" s="17" t="s">
        <v>264</v>
      </c>
      <c r="G140" s="48">
        <f t="shared" si="4"/>
        <v>0</v>
      </c>
      <c r="H140" s="48">
        <v>0</v>
      </c>
      <c r="I140" s="48">
        <v>0</v>
      </c>
      <c r="J140" s="48">
        <v>0</v>
      </c>
      <c r="K140" s="48"/>
    </row>
    <row r="141" spans="1:11" ht="41.25" customHeight="1">
      <c r="A141" s="86" t="s">
        <v>265</v>
      </c>
      <c r="B141" s="17"/>
      <c r="C141" s="17" t="s">
        <v>53</v>
      </c>
      <c r="D141" s="87" t="s">
        <v>113</v>
      </c>
      <c r="E141" s="17" t="s">
        <v>237</v>
      </c>
      <c r="F141" s="17" t="s">
        <v>266</v>
      </c>
      <c r="G141" s="48">
        <f t="shared" si="4"/>
        <v>0</v>
      </c>
      <c r="H141" s="48">
        <v>0</v>
      </c>
      <c r="I141" s="48">
        <v>0</v>
      </c>
      <c r="J141" s="48">
        <v>0</v>
      </c>
      <c r="K141" s="48"/>
    </row>
    <row r="142" spans="1:11" ht="81.75" customHeight="1">
      <c r="A142" s="86" t="s">
        <v>267</v>
      </c>
      <c r="B142" s="17"/>
      <c r="C142" s="17" t="s">
        <v>53</v>
      </c>
      <c r="D142" s="87" t="s">
        <v>113</v>
      </c>
      <c r="E142" s="17" t="s">
        <v>237</v>
      </c>
      <c r="F142" s="17" t="s">
        <v>268</v>
      </c>
      <c r="G142" s="48">
        <f t="shared" si="4"/>
        <v>71530</v>
      </c>
      <c r="H142" s="48">
        <v>0</v>
      </c>
      <c r="I142" s="48">
        <v>0</v>
      </c>
      <c r="J142" s="48">
        <v>71530</v>
      </c>
      <c r="K142" s="48"/>
    </row>
    <row r="143" spans="1:11" ht="32.65" customHeight="1">
      <c r="A143" s="86" t="s">
        <v>269</v>
      </c>
      <c r="B143" s="17"/>
      <c r="C143" s="17" t="s">
        <v>53</v>
      </c>
      <c r="D143" s="87" t="s">
        <v>113</v>
      </c>
      <c r="E143" s="17" t="s">
        <v>237</v>
      </c>
      <c r="F143" s="17" t="s">
        <v>270</v>
      </c>
      <c r="G143" s="48">
        <f t="shared" si="4"/>
        <v>5000</v>
      </c>
      <c r="H143" s="48">
        <v>0</v>
      </c>
      <c r="I143" s="48">
        <v>0</v>
      </c>
      <c r="J143" s="48">
        <v>5000</v>
      </c>
      <c r="K143" s="48"/>
    </row>
    <row r="144" spans="1:11" ht="18.75" customHeight="1">
      <c r="A144" s="86" t="s">
        <v>262</v>
      </c>
      <c r="B144" s="17"/>
      <c r="C144" s="17" t="s">
        <v>93</v>
      </c>
      <c r="D144" s="87" t="s">
        <v>113</v>
      </c>
      <c r="E144" s="17" t="s">
        <v>237</v>
      </c>
      <c r="F144" s="17" t="s">
        <v>271</v>
      </c>
      <c r="G144" s="48">
        <f t="shared" si="4"/>
        <v>5500</v>
      </c>
      <c r="H144" s="48">
        <v>0</v>
      </c>
      <c r="I144" s="48">
        <v>5500</v>
      </c>
      <c r="J144" s="48">
        <v>0</v>
      </c>
      <c r="K144" s="48"/>
    </row>
    <row r="145" spans="1:11" ht="30.75" customHeight="1">
      <c r="A145" s="86" t="s">
        <v>272</v>
      </c>
      <c r="B145" s="17"/>
      <c r="C145" s="17" t="s">
        <v>273</v>
      </c>
      <c r="D145" s="87" t="s">
        <v>113</v>
      </c>
      <c r="E145" s="17" t="s">
        <v>237</v>
      </c>
      <c r="F145" s="17" t="s">
        <v>138</v>
      </c>
      <c r="G145" s="48">
        <f t="shared" si="4"/>
        <v>3000</v>
      </c>
      <c r="H145" s="48">
        <v>0</v>
      </c>
      <c r="I145" s="48">
        <v>0</v>
      </c>
      <c r="J145" s="48">
        <v>3000</v>
      </c>
      <c r="K145" s="48"/>
    </row>
    <row r="146" spans="1:11" ht="19.7" customHeight="1">
      <c r="A146" s="86" t="s">
        <v>274</v>
      </c>
      <c r="B146" s="17"/>
      <c r="C146" s="17" t="s">
        <v>53</v>
      </c>
      <c r="D146" s="87" t="s">
        <v>113</v>
      </c>
      <c r="E146" s="17" t="s">
        <v>237</v>
      </c>
      <c r="F146" s="17" t="s">
        <v>275</v>
      </c>
      <c r="G146" s="48">
        <f t="shared" si="4"/>
        <v>0</v>
      </c>
      <c r="H146" s="48">
        <v>0</v>
      </c>
      <c r="I146" s="48">
        <v>0</v>
      </c>
      <c r="J146" s="48">
        <v>0</v>
      </c>
      <c r="K146" s="48"/>
    </row>
    <row r="147" spans="1:11" ht="55.7" hidden="1" customHeight="1">
      <c r="A147" s="86" t="s">
        <v>276</v>
      </c>
      <c r="B147" s="17"/>
      <c r="C147" s="17" t="s">
        <v>53</v>
      </c>
      <c r="D147" s="87" t="s">
        <v>277</v>
      </c>
      <c r="E147" s="17" t="s">
        <v>237</v>
      </c>
      <c r="F147" s="91" t="s">
        <v>278</v>
      </c>
      <c r="G147" s="48">
        <f t="shared" si="4"/>
        <v>0</v>
      </c>
      <c r="H147" s="48">
        <v>0</v>
      </c>
      <c r="I147" s="48">
        <v>0</v>
      </c>
      <c r="J147" s="48">
        <v>0</v>
      </c>
      <c r="K147" s="48"/>
    </row>
    <row r="148" spans="1:11" ht="30" customHeight="1">
      <c r="A148" s="86" t="s">
        <v>279</v>
      </c>
      <c r="B148" s="17"/>
      <c r="C148" s="17" t="s">
        <v>53</v>
      </c>
      <c r="D148" s="87" t="s">
        <v>113</v>
      </c>
      <c r="E148" s="17" t="s">
        <v>237</v>
      </c>
      <c r="F148" s="17" t="s">
        <v>174</v>
      </c>
      <c r="G148" s="48">
        <f t="shared" si="4"/>
        <v>2191.25</v>
      </c>
      <c r="H148" s="48">
        <f>H149+H150+H151+H152+H153+H154+H156+H155</f>
        <v>0</v>
      </c>
      <c r="I148" s="48">
        <f>I149+I150+I151+I152+I153+I154+I156+I155</f>
        <v>0</v>
      </c>
      <c r="J148" s="48">
        <f>J149+J150+J151+J152+J153+J154+J156+J155</f>
        <v>2191.25</v>
      </c>
      <c r="K148" s="48"/>
    </row>
    <row r="149" spans="1:11" ht="15" customHeight="1">
      <c r="A149" s="85" t="s">
        <v>50</v>
      </c>
      <c r="B149" s="17"/>
      <c r="C149" s="17"/>
      <c r="D149" s="17"/>
      <c r="E149" s="17"/>
      <c r="F149" s="17"/>
      <c r="G149" s="48"/>
      <c r="H149" s="48"/>
      <c r="I149" s="48"/>
      <c r="J149" s="48"/>
      <c r="K149" s="48"/>
    </row>
    <row r="150" spans="1:11" ht="47.65" customHeight="1">
      <c r="A150" s="86" t="s">
        <v>280</v>
      </c>
      <c r="B150" s="17"/>
      <c r="C150" s="17" t="s">
        <v>53</v>
      </c>
      <c r="D150" s="87" t="s">
        <v>113</v>
      </c>
      <c r="E150" s="17" t="s">
        <v>237</v>
      </c>
      <c r="F150" s="17" t="s">
        <v>281</v>
      </c>
      <c r="G150" s="48">
        <f t="shared" ref="G150:G156" si="5">H150+I150+J150</f>
        <v>100</v>
      </c>
      <c r="H150" s="48">
        <v>0</v>
      </c>
      <c r="I150" s="48">
        <v>0</v>
      </c>
      <c r="J150" s="48">
        <v>100</v>
      </c>
      <c r="K150" s="48"/>
    </row>
    <row r="151" spans="1:11" ht="18.2" customHeight="1">
      <c r="A151" s="86" t="s">
        <v>282</v>
      </c>
      <c r="B151" s="17"/>
      <c r="C151" s="17" t="s">
        <v>53</v>
      </c>
      <c r="D151" s="87" t="s">
        <v>113</v>
      </c>
      <c r="E151" s="17" t="s">
        <v>237</v>
      </c>
      <c r="F151" s="17" t="s">
        <v>283</v>
      </c>
      <c r="G151" s="48">
        <f t="shared" si="5"/>
        <v>0</v>
      </c>
      <c r="H151" s="48">
        <v>0</v>
      </c>
      <c r="I151" s="48">
        <v>0</v>
      </c>
      <c r="J151" s="48">
        <v>0</v>
      </c>
      <c r="K151" s="48"/>
    </row>
    <row r="152" spans="1:11" ht="30.75" customHeight="1">
      <c r="A152" s="86" t="s">
        <v>284</v>
      </c>
      <c r="B152" s="17"/>
      <c r="C152" s="17" t="s">
        <v>53</v>
      </c>
      <c r="D152" s="87" t="s">
        <v>113</v>
      </c>
      <c r="E152" s="17" t="s">
        <v>237</v>
      </c>
      <c r="F152" s="17" t="s">
        <v>285</v>
      </c>
      <c r="G152" s="48">
        <f t="shared" si="5"/>
        <v>0</v>
      </c>
      <c r="H152" s="48">
        <v>0</v>
      </c>
      <c r="I152" s="48">
        <v>0</v>
      </c>
      <c r="J152" s="48">
        <v>0</v>
      </c>
      <c r="K152" s="48"/>
    </row>
    <row r="153" spans="1:11" ht="19.5" customHeight="1">
      <c r="A153" s="86" t="s">
        <v>286</v>
      </c>
      <c r="B153" s="17"/>
      <c r="C153" s="17" t="s">
        <v>53</v>
      </c>
      <c r="D153" s="87" t="s">
        <v>113</v>
      </c>
      <c r="E153" s="17" t="s">
        <v>237</v>
      </c>
      <c r="F153" s="17" t="s">
        <v>287</v>
      </c>
      <c r="G153" s="48">
        <f t="shared" si="5"/>
        <v>0</v>
      </c>
      <c r="H153" s="48">
        <v>0</v>
      </c>
      <c r="I153" s="48">
        <v>0</v>
      </c>
      <c r="J153" s="48">
        <v>0</v>
      </c>
      <c r="K153" s="48"/>
    </row>
    <row r="154" spans="1:11" ht="32.25" customHeight="1">
      <c r="A154" s="86" t="s">
        <v>288</v>
      </c>
      <c r="B154" s="17"/>
      <c r="C154" s="17" t="s">
        <v>53</v>
      </c>
      <c r="D154" s="87" t="s">
        <v>113</v>
      </c>
      <c r="E154" s="17" t="s">
        <v>237</v>
      </c>
      <c r="F154" s="17" t="s">
        <v>289</v>
      </c>
      <c r="G154" s="48">
        <f t="shared" si="5"/>
        <v>131.25</v>
      </c>
      <c r="H154" s="48">
        <v>0</v>
      </c>
      <c r="I154" s="48">
        <v>0</v>
      </c>
      <c r="J154" s="48">
        <v>131.25</v>
      </c>
      <c r="K154" s="48"/>
    </row>
    <row r="155" spans="1:11" ht="32.25" customHeight="1">
      <c r="A155" s="86" t="s">
        <v>290</v>
      </c>
      <c r="B155" s="17"/>
      <c r="C155" s="17" t="s">
        <v>53</v>
      </c>
      <c r="D155" s="87" t="s">
        <v>113</v>
      </c>
      <c r="E155" s="17" t="s">
        <v>237</v>
      </c>
      <c r="F155" s="17" t="s">
        <v>291</v>
      </c>
      <c r="G155" s="48">
        <f t="shared" si="5"/>
        <v>0</v>
      </c>
      <c r="H155" s="48">
        <v>0</v>
      </c>
      <c r="I155" s="48">
        <v>0</v>
      </c>
      <c r="J155" s="48">
        <v>0</v>
      </c>
      <c r="K155" s="48"/>
    </row>
    <row r="156" spans="1:11" ht="43.5" customHeight="1">
      <c r="A156" s="86" t="s">
        <v>292</v>
      </c>
      <c r="B156" s="17"/>
      <c r="C156" s="17" t="s">
        <v>53</v>
      </c>
      <c r="D156" s="87" t="s">
        <v>113</v>
      </c>
      <c r="E156" s="17" t="s">
        <v>237</v>
      </c>
      <c r="F156" s="17" t="s">
        <v>293</v>
      </c>
      <c r="G156" s="48">
        <f t="shared" si="5"/>
        <v>1960</v>
      </c>
      <c r="H156" s="48">
        <v>0</v>
      </c>
      <c r="I156" s="48">
        <v>0</v>
      </c>
      <c r="J156" s="48">
        <v>1960</v>
      </c>
      <c r="K156" s="48"/>
    </row>
    <row r="157" spans="1:11" ht="65.849999999999994" customHeight="1">
      <c r="A157" s="86" t="s">
        <v>294</v>
      </c>
      <c r="B157" s="17" t="s">
        <v>295</v>
      </c>
      <c r="C157" s="17" t="s">
        <v>53</v>
      </c>
      <c r="D157" s="87" t="s">
        <v>113</v>
      </c>
      <c r="E157" s="17" t="s">
        <v>296</v>
      </c>
      <c r="F157" s="17"/>
      <c r="G157" s="48">
        <v>0</v>
      </c>
      <c r="H157" s="48">
        <v>0</v>
      </c>
      <c r="I157" s="48">
        <v>0</v>
      </c>
      <c r="J157" s="48">
        <v>0</v>
      </c>
      <c r="K157" s="48"/>
    </row>
    <row r="158" spans="1:11" ht="21.4" customHeight="1">
      <c r="A158" s="86" t="s">
        <v>297</v>
      </c>
      <c r="B158" s="17" t="s">
        <v>298</v>
      </c>
      <c r="C158" s="17" t="s">
        <v>53</v>
      </c>
      <c r="D158" s="87" t="s">
        <v>113</v>
      </c>
      <c r="E158" s="17" t="s">
        <v>299</v>
      </c>
      <c r="F158" s="17" t="s">
        <v>243</v>
      </c>
      <c r="G158" s="48">
        <f>H158+I158+J158</f>
        <v>1948880</v>
      </c>
      <c r="H158" s="48">
        <f>H159+H160</f>
        <v>1948880</v>
      </c>
      <c r="I158" s="48">
        <f>I159+I160</f>
        <v>0</v>
      </c>
      <c r="J158" s="48">
        <f>J159+J160</f>
        <v>0</v>
      </c>
      <c r="K158" s="48"/>
    </row>
    <row r="159" spans="1:11" ht="30.75" customHeight="1">
      <c r="A159" s="86" t="s">
        <v>300</v>
      </c>
      <c r="B159" s="17"/>
      <c r="C159" s="17" t="s">
        <v>53</v>
      </c>
      <c r="D159" s="87" t="s">
        <v>113</v>
      </c>
      <c r="E159" s="17" t="s">
        <v>299</v>
      </c>
      <c r="F159" s="17" t="s">
        <v>301</v>
      </c>
      <c r="G159" s="48">
        <f>H159+I159+J159</f>
        <v>1880380</v>
      </c>
      <c r="H159" s="48">
        <v>1880380</v>
      </c>
      <c r="I159" s="48">
        <v>0</v>
      </c>
      <c r="J159" s="48">
        <v>0</v>
      </c>
      <c r="K159" s="48"/>
    </row>
    <row r="160" spans="1:11" ht="21.4" customHeight="1">
      <c r="A160" s="86" t="s">
        <v>302</v>
      </c>
      <c r="B160" s="17"/>
      <c r="C160" s="17" t="s">
        <v>53</v>
      </c>
      <c r="D160" s="87" t="s">
        <v>113</v>
      </c>
      <c r="E160" s="17" t="s">
        <v>299</v>
      </c>
      <c r="F160" s="17" t="s">
        <v>303</v>
      </c>
      <c r="G160" s="48">
        <f>H160+I160+J160</f>
        <v>68500</v>
      </c>
      <c r="H160" s="48">
        <v>68500</v>
      </c>
      <c r="I160" s="48">
        <v>0</v>
      </c>
      <c r="J160" s="48">
        <v>0</v>
      </c>
      <c r="K160" s="48"/>
    </row>
    <row r="161" spans="1:11" ht="47.25" customHeight="1">
      <c r="A161" s="86" t="s">
        <v>304</v>
      </c>
      <c r="B161" s="17" t="s">
        <v>305</v>
      </c>
      <c r="C161" s="17" t="s">
        <v>53</v>
      </c>
      <c r="D161" s="87" t="s">
        <v>113</v>
      </c>
      <c r="E161" s="17" t="s">
        <v>306</v>
      </c>
      <c r="F161" s="17"/>
      <c r="G161" s="48">
        <f>H161+I161+J161</f>
        <v>0</v>
      </c>
      <c r="H161" s="48">
        <v>0</v>
      </c>
      <c r="I161" s="48">
        <v>0</v>
      </c>
      <c r="J161" s="48">
        <v>0</v>
      </c>
      <c r="K161" s="48"/>
    </row>
    <row r="162" spans="1:11" ht="13.5" customHeight="1">
      <c r="A162" s="85" t="s">
        <v>50</v>
      </c>
      <c r="B162" s="17"/>
      <c r="C162" s="17"/>
      <c r="D162" s="17"/>
      <c r="E162" s="17"/>
      <c r="F162" s="17"/>
      <c r="G162" s="48"/>
      <c r="H162" s="48"/>
      <c r="I162" s="48"/>
      <c r="J162" s="48"/>
      <c r="K162" s="48"/>
    </row>
    <row r="163" spans="1:11" ht="45.2" customHeight="1">
      <c r="A163" s="86" t="s">
        <v>307</v>
      </c>
      <c r="B163" s="17" t="s">
        <v>308</v>
      </c>
      <c r="C163" s="17" t="s">
        <v>53</v>
      </c>
      <c r="D163" s="87" t="s">
        <v>113</v>
      </c>
      <c r="E163" s="17" t="s">
        <v>309</v>
      </c>
      <c r="F163" s="17"/>
      <c r="G163" s="48">
        <f>H163+I163+J163</f>
        <v>0</v>
      </c>
      <c r="H163" s="48">
        <v>0</v>
      </c>
      <c r="I163" s="48">
        <v>0</v>
      </c>
      <c r="J163" s="48">
        <v>0</v>
      </c>
      <c r="K163" s="48"/>
    </row>
    <row r="164" spans="1:11" ht="55.5" customHeight="1">
      <c r="A164" s="86" t="s">
        <v>310</v>
      </c>
      <c r="B164" s="17" t="s">
        <v>311</v>
      </c>
      <c r="C164" s="17" t="s">
        <v>53</v>
      </c>
      <c r="D164" s="87" t="s">
        <v>113</v>
      </c>
      <c r="E164" s="17" t="s">
        <v>312</v>
      </c>
      <c r="F164" s="17"/>
      <c r="G164" s="48">
        <f>H164+I164+J164</f>
        <v>0</v>
      </c>
      <c r="H164" s="48">
        <v>0</v>
      </c>
      <c r="I164" s="48">
        <v>0</v>
      </c>
      <c r="J164" s="48">
        <v>0</v>
      </c>
      <c r="K164" s="48"/>
    </row>
    <row r="165" spans="1:11" s="7" customFormat="1" ht="18.75" customHeight="1">
      <c r="A165" s="84" t="s">
        <v>313</v>
      </c>
      <c r="B165" s="83" t="s">
        <v>314</v>
      </c>
      <c r="C165" s="83" t="s">
        <v>45</v>
      </c>
      <c r="D165" s="83" t="s">
        <v>45</v>
      </c>
      <c r="E165" s="83" t="s">
        <v>315</v>
      </c>
      <c r="F165" s="83"/>
      <c r="G165" s="67">
        <f>H165+I165+J165</f>
        <v>0</v>
      </c>
      <c r="H165" s="67">
        <v>0</v>
      </c>
      <c r="I165" s="67">
        <v>0</v>
      </c>
      <c r="J165" s="67">
        <v>0</v>
      </c>
      <c r="K165" s="67" t="s">
        <v>45</v>
      </c>
    </row>
    <row r="166" spans="1:11" ht="13.5" customHeight="1">
      <c r="A166" s="85" t="s">
        <v>50</v>
      </c>
      <c r="B166" s="17"/>
      <c r="C166" s="17"/>
      <c r="D166" s="17"/>
      <c r="E166" s="17"/>
      <c r="F166" s="17"/>
      <c r="G166" s="48"/>
      <c r="H166" s="48"/>
      <c r="I166" s="48"/>
      <c r="J166" s="48"/>
      <c r="K166" s="48"/>
    </row>
    <row r="167" spans="1:11" ht="18" customHeight="1">
      <c r="A167" s="86" t="s">
        <v>316</v>
      </c>
      <c r="B167" s="17" t="s">
        <v>317</v>
      </c>
      <c r="C167" s="17"/>
      <c r="D167" s="17"/>
      <c r="E167" s="17"/>
      <c r="F167" s="17"/>
      <c r="G167" s="48">
        <f>H167+I167+J167</f>
        <v>0</v>
      </c>
      <c r="H167" s="48">
        <v>0</v>
      </c>
      <c r="I167" s="48">
        <v>0</v>
      </c>
      <c r="J167" s="48">
        <v>0</v>
      </c>
      <c r="K167" s="48" t="s">
        <v>45</v>
      </c>
    </row>
    <row r="168" spans="1:11" ht="18" customHeight="1">
      <c r="A168" s="86" t="s">
        <v>318</v>
      </c>
      <c r="B168" s="17" t="s">
        <v>319</v>
      </c>
      <c r="C168" s="17"/>
      <c r="D168" s="17"/>
      <c r="E168" s="17"/>
      <c r="F168" s="17"/>
      <c r="G168" s="48">
        <f>H168+I168+J168</f>
        <v>0</v>
      </c>
      <c r="H168" s="48">
        <v>0</v>
      </c>
      <c r="I168" s="48">
        <v>0</v>
      </c>
      <c r="J168" s="48">
        <v>0</v>
      </c>
      <c r="K168" s="48" t="s">
        <v>45</v>
      </c>
    </row>
    <row r="169" spans="1:11" ht="17.25" customHeight="1">
      <c r="A169" s="86" t="s">
        <v>320</v>
      </c>
      <c r="B169" s="17" t="s">
        <v>321</v>
      </c>
      <c r="C169" s="17"/>
      <c r="D169" s="17"/>
      <c r="E169" s="17"/>
      <c r="F169" s="17"/>
      <c r="G169" s="48">
        <f>H169+I169+J169</f>
        <v>0</v>
      </c>
      <c r="H169" s="48">
        <v>0</v>
      </c>
      <c r="I169" s="48">
        <v>0</v>
      </c>
      <c r="J169" s="48">
        <v>0</v>
      </c>
      <c r="K169" s="48" t="s">
        <v>45</v>
      </c>
    </row>
    <row r="170" spans="1:11" s="7" customFormat="1" ht="18" customHeight="1">
      <c r="A170" s="84" t="s">
        <v>322</v>
      </c>
      <c r="B170" s="83" t="s">
        <v>323</v>
      </c>
      <c r="C170" s="83" t="s">
        <v>45</v>
      </c>
      <c r="D170" s="83" t="s">
        <v>45</v>
      </c>
      <c r="E170" s="83" t="s">
        <v>45</v>
      </c>
      <c r="F170" s="83"/>
      <c r="G170" s="67">
        <f>H170+I170+J170</f>
        <v>0</v>
      </c>
      <c r="H170" s="67">
        <v>0</v>
      </c>
      <c r="I170" s="67">
        <v>0</v>
      </c>
      <c r="J170" s="67">
        <v>0</v>
      </c>
      <c r="K170" s="67" t="s">
        <v>45</v>
      </c>
    </row>
    <row r="171" spans="1:11" ht="15" customHeight="1">
      <c r="A171" s="85" t="s">
        <v>65</v>
      </c>
      <c r="B171" s="17"/>
      <c r="C171" s="17"/>
      <c r="D171" s="17"/>
      <c r="E171" s="17"/>
      <c r="F171" s="17"/>
      <c r="G171" s="48"/>
      <c r="H171" s="48"/>
      <c r="I171" s="48"/>
      <c r="J171" s="48"/>
      <c r="K171" s="48"/>
    </row>
    <row r="172" spans="1:11" ht="19.7" customHeight="1">
      <c r="A172" s="86" t="s">
        <v>324</v>
      </c>
      <c r="B172" s="17" t="s">
        <v>325</v>
      </c>
      <c r="C172" s="17" t="s">
        <v>45</v>
      </c>
      <c r="D172" s="17" t="s">
        <v>45</v>
      </c>
      <c r="E172" s="17" t="s">
        <v>326</v>
      </c>
      <c r="F172" s="17"/>
      <c r="G172" s="67">
        <f>H172+I172+J172</f>
        <v>0</v>
      </c>
      <c r="H172" s="48">
        <v>0</v>
      </c>
      <c r="I172" s="48">
        <v>0</v>
      </c>
      <c r="J172" s="48">
        <v>0</v>
      </c>
      <c r="K172" s="48" t="s">
        <v>45</v>
      </c>
    </row>
  </sheetData>
  <mergeCells count="18">
    <mergeCell ref="B18:I19"/>
    <mergeCell ref="A9:K10"/>
    <mergeCell ref="F12:G12"/>
    <mergeCell ref="G24:K24"/>
    <mergeCell ref="B24:B25"/>
    <mergeCell ref="F24:F25"/>
    <mergeCell ref="A24:A25"/>
    <mergeCell ref="A22:K22"/>
    <mergeCell ref="C24:E24"/>
    <mergeCell ref="B15:G16"/>
    <mergeCell ref="D12:E12"/>
    <mergeCell ref="I1:K1"/>
    <mergeCell ref="I2:K2"/>
    <mergeCell ref="I4:K4"/>
    <mergeCell ref="J6:K6"/>
    <mergeCell ref="J7:K7"/>
    <mergeCell ref="I3:K3"/>
    <mergeCell ref="I5:K5"/>
  </mergeCells>
  <pageMargins left="0.90551181102361999" right="0.31496062992126" top="0.55118110236219997" bottom="0.35433070866142002" header="0.31496062992126" footer="0.31496062992126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150"/>
  <sheetViews>
    <sheetView view="pageBreakPreview" zoomScale="80" zoomScaleNormal="84" workbookViewId="0">
      <selection activeCell="A111" sqref="A111"/>
    </sheetView>
  </sheetViews>
  <sheetFormatPr defaultRowHeight="12.75" customHeight="1"/>
  <cols>
    <col min="1" max="1" width="41" style="92" customWidth="1"/>
    <col min="3" max="3" width="10.28515625" customWidth="1"/>
    <col min="4" max="4" width="12.28515625" customWidth="1"/>
    <col min="5" max="5" width="9.5703125" customWidth="1"/>
    <col min="6" max="6" width="10.7109375" customWidth="1"/>
    <col min="7" max="7" width="16.42578125" customWidth="1"/>
    <col min="8" max="8" width="15.42578125" customWidth="1"/>
    <col min="9" max="9" width="15.5703125" customWidth="1"/>
    <col min="10" max="10" width="15.140625" customWidth="1"/>
    <col min="11" max="11" width="16.7109375" customWidth="1"/>
    <col min="12" max="13" width="15.5703125" customWidth="1"/>
    <col min="14" max="14" width="15.42578125" customWidth="1"/>
    <col min="15" max="15" width="13.28515625" customWidth="1"/>
  </cols>
  <sheetData>
    <row r="2" spans="1:15" ht="15" customHeight="1">
      <c r="A2" s="124" t="s">
        <v>327</v>
      </c>
      <c r="B2" s="124"/>
      <c r="C2" s="124"/>
      <c r="D2" s="124"/>
      <c r="E2" s="124"/>
      <c r="F2" s="124"/>
      <c r="G2" s="124"/>
      <c r="H2" s="124"/>
      <c r="I2" s="124"/>
      <c r="J2" s="124"/>
      <c r="K2" s="125"/>
      <c r="L2" s="125"/>
      <c r="M2" s="125"/>
      <c r="N2" s="125"/>
      <c r="O2" s="125"/>
    </row>
    <row r="4" spans="1:15" ht="28.9" customHeight="1">
      <c r="A4" s="116" t="s">
        <v>27</v>
      </c>
      <c r="B4" s="114" t="s">
        <v>28</v>
      </c>
      <c r="C4" s="119" t="s">
        <v>29</v>
      </c>
      <c r="D4" s="120"/>
      <c r="E4" s="121"/>
      <c r="F4" s="115" t="s">
        <v>30</v>
      </c>
      <c r="G4" s="113" t="s">
        <v>31</v>
      </c>
      <c r="H4" s="113"/>
      <c r="I4" s="113"/>
      <c r="J4" s="113"/>
      <c r="K4" s="113" t="s">
        <v>31</v>
      </c>
      <c r="L4" s="113"/>
      <c r="M4" s="113"/>
      <c r="N4" s="113"/>
      <c r="O4" s="113"/>
    </row>
    <row r="5" spans="1:15" ht="45.2" customHeight="1">
      <c r="A5" s="117"/>
      <c r="B5" s="114"/>
      <c r="C5" s="68" t="s">
        <v>32</v>
      </c>
      <c r="D5" s="68" t="s">
        <v>33</v>
      </c>
      <c r="E5" s="68" t="s">
        <v>34</v>
      </c>
      <c r="F5" s="115"/>
      <c r="G5" s="66" t="s">
        <v>328</v>
      </c>
      <c r="H5" s="66" t="s">
        <v>36</v>
      </c>
      <c r="I5" s="66" t="s">
        <v>37</v>
      </c>
      <c r="J5" s="66" t="s">
        <v>38</v>
      </c>
      <c r="K5" s="66" t="s">
        <v>329</v>
      </c>
      <c r="L5" s="66" t="s">
        <v>36</v>
      </c>
      <c r="M5" s="66" t="s">
        <v>37</v>
      </c>
      <c r="N5" s="66" t="s">
        <v>38</v>
      </c>
      <c r="O5" s="1" t="s">
        <v>39</v>
      </c>
    </row>
    <row r="6" spans="1:15" ht="18.75" customHeight="1">
      <c r="A6" s="94">
        <v>1</v>
      </c>
      <c r="B6" s="79">
        <v>2</v>
      </c>
      <c r="C6" s="78" t="s">
        <v>40</v>
      </c>
      <c r="D6" s="78" t="s">
        <v>41</v>
      </c>
      <c r="E6" s="78" t="s">
        <v>42</v>
      </c>
      <c r="F6" s="79">
        <v>4</v>
      </c>
      <c r="G6" s="79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1">
        <v>11</v>
      </c>
      <c r="N6" s="1">
        <v>12</v>
      </c>
      <c r="O6" s="1">
        <v>13</v>
      </c>
    </row>
    <row r="7" spans="1:15" ht="18.75" customHeight="1">
      <c r="A7" s="95" t="s">
        <v>43</v>
      </c>
      <c r="B7" s="17" t="s">
        <v>44</v>
      </c>
      <c r="C7" s="17" t="s">
        <v>45</v>
      </c>
      <c r="D7" s="17" t="s">
        <v>45</v>
      </c>
      <c r="E7" s="17" t="s">
        <v>45</v>
      </c>
      <c r="F7" s="17" t="s">
        <v>45</v>
      </c>
      <c r="G7" s="48">
        <f>H7+I7+J7</f>
        <v>0</v>
      </c>
      <c r="H7" s="48">
        <v>0</v>
      </c>
      <c r="I7" s="48">
        <v>0</v>
      </c>
      <c r="J7" s="48">
        <v>0</v>
      </c>
      <c r="K7" s="48">
        <f>L7+M7+N7</f>
        <v>0</v>
      </c>
      <c r="L7" s="48">
        <v>0</v>
      </c>
      <c r="M7" s="48">
        <v>0</v>
      </c>
      <c r="N7" s="48">
        <v>0</v>
      </c>
      <c r="O7" s="48"/>
    </row>
    <row r="8" spans="1:15" ht="18.2" customHeight="1">
      <c r="A8" s="95" t="s">
        <v>46</v>
      </c>
      <c r="B8" s="17" t="s">
        <v>47</v>
      </c>
      <c r="C8" s="17" t="s">
        <v>45</v>
      </c>
      <c r="D8" s="17" t="s">
        <v>45</v>
      </c>
      <c r="E8" s="17" t="s">
        <v>45</v>
      </c>
      <c r="F8" s="17" t="s">
        <v>45</v>
      </c>
      <c r="G8" s="48">
        <f>H8+I8+J8</f>
        <v>0</v>
      </c>
      <c r="H8" s="48">
        <v>0</v>
      </c>
      <c r="I8" s="48">
        <v>0</v>
      </c>
      <c r="J8" s="48">
        <v>0</v>
      </c>
      <c r="K8" s="48">
        <f>L8+M8+N8</f>
        <v>0</v>
      </c>
      <c r="L8" s="48">
        <v>0</v>
      </c>
      <c r="M8" s="48">
        <v>0</v>
      </c>
      <c r="N8" s="48">
        <v>0</v>
      </c>
      <c r="O8" s="48"/>
    </row>
    <row r="9" spans="1:15" ht="19.7" customHeight="1">
      <c r="A9" s="84" t="s">
        <v>48</v>
      </c>
      <c r="B9" s="83" t="s">
        <v>49</v>
      </c>
      <c r="C9" s="83" t="s">
        <v>45</v>
      </c>
      <c r="D9" s="83" t="s">
        <v>45</v>
      </c>
      <c r="E9" s="83" t="s">
        <v>45</v>
      </c>
      <c r="F9" s="83" t="s">
        <v>45</v>
      </c>
      <c r="G9" s="67">
        <f>H9+I9+J9</f>
        <v>9672800</v>
      </c>
      <c r="H9" s="67">
        <f>H11+H13+H23+H26+H36</f>
        <v>8992400</v>
      </c>
      <c r="I9" s="67">
        <f>I11+I13+I23+I26+I36</f>
        <v>420400</v>
      </c>
      <c r="J9" s="67">
        <f>J11+J13+J23+J26+J36</f>
        <v>260000</v>
      </c>
      <c r="K9" s="67">
        <f>L9+M9+N9</f>
        <v>9792100</v>
      </c>
      <c r="L9" s="67">
        <f>L11+L13+L23+L26+L36</f>
        <v>9091000</v>
      </c>
      <c r="M9" s="67">
        <f>M11+M13+M23+M26+M36</f>
        <v>441100</v>
      </c>
      <c r="N9" s="67">
        <f>N11+N13+N23+N26+N36</f>
        <v>260000</v>
      </c>
      <c r="O9" s="67"/>
    </row>
    <row r="10" spans="1:15" ht="13.5" customHeight="1">
      <c r="A10" s="85" t="s">
        <v>50</v>
      </c>
      <c r="B10" s="17"/>
      <c r="C10" s="17"/>
      <c r="D10" s="17"/>
      <c r="E10" s="17"/>
      <c r="F10" s="17"/>
      <c r="G10" s="48"/>
      <c r="H10" s="48"/>
      <c r="I10" s="48"/>
      <c r="J10" s="48"/>
      <c r="K10" s="48"/>
      <c r="L10" s="48"/>
      <c r="M10" s="48"/>
      <c r="N10" s="48"/>
      <c r="O10" s="48"/>
    </row>
    <row r="11" spans="1:15" ht="17.649999999999999" customHeight="1">
      <c r="A11" s="86" t="s">
        <v>51</v>
      </c>
      <c r="B11" s="17" t="s">
        <v>52</v>
      </c>
      <c r="C11" s="17" t="s">
        <v>53</v>
      </c>
      <c r="D11" s="87" t="s">
        <v>54</v>
      </c>
      <c r="E11" s="17" t="s">
        <v>55</v>
      </c>
      <c r="F11" s="17"/>
      <c r="G11" s="48">
        <f>H11+I11+J11</f>
        <v>0</v>
      </c>
      <c r="H11" s="48" t="str">
        <f>H12</f>
        <v/>
      </c>
      <c r="I11" s="48" t="str">
        <f>I12</f>
        <v/>
      </c>
      <c r="J11" s="48" t="str">
        <f>J12</f>
        <v/>
      </c>
      <c r="K11" s="48">
        <f>L11+M11+N11</f>
        <v>0</v>
      </c>
      <c r="L11" s="48" t="str">
        <f>L12</f>
        <v/>
      </c>
      <c r="M11" s="48" t="str">
        <f>M12</f>
        <v/>
      </c>
      <c r="N11" s="48" t="str">
        <f>N12</f>
        <v/>
      </c>
      <c r="O11" s="48"/>
    </row>
    <row r="12" spans="1:15" ht="17.649999999999999" customHeight="1">
      <c r="A12" s="85" t="s">
        <v>50</v>
      </c>
      <c r="B12" s="17" t="s">
        <v>56</v>
      </c>
      <c r="C12" s="17"/>
      <c r="D12" s="17"/>
      <c r="E12" s="17"/>
      <c r="F12" s="17"/>
      <c r="G12" s="48"/>
      <c r="H12" s="48"/>
      <c r="I12" s="48"/>
      <c r="J12" s="48"/>
      <c r="K12" s="48"/>
      <c r="L12" s="48"/>
      <c r="M12" s="48"/>
      <c r="N12" s="48"/>
      <c r="O12" s="48"/>
    </row>
    <row r="13" spans="1:15" ht="33.950000000000003" customHeight="1">
      <c r="A13" s="86" t="s">
        <v>57</v>
      </c>
      <c r="B13" s="17" t="s">
        <v>58</v>
      </c>
      <c r="C13" s="17" t="s">
        <v>53</v>
      </c>
      <c r="D13" s="87" t="s">
        <v>54</v>
      </c>
      <c r="E13" s="17" t="s">
        <v>59</v>
      </c>
      <c r="F13" s="17" t="s">
        <v>60</v>
      </c>
      <c r="G13" s="48">
        <f>H13+I13+J13</f>
        <v>9142400</v>
      </c>
      <c r="H13" s="48">
        <f>H15+H16+H22</f>
        <v>8992400</v>
      </c>
      <c r="I13" s="48">
        <f>I15+I16+I22</f>
        <v>0</v>
      </c>
      <c r="J13" s="48">
        <f>J15+J16+J22</f>
        <v>150000</v>
      </c>
      <c r="K13" s="48">
        <f>L13+M13+N13</f>
        <v>9241000</v>
      </c>
      <c r="L13" s="48">
        <f>L15+L16+L22</f>
        <v>9091000</v>
      </c>
      <c r="M13" s="48">
        <f>M15+M16+M22</f>
        <v>0</v>
      </c>
      <c r="N13" s="48">
        <f>N15+N16+N22</f>
        <v>150000</v>
      </c>
      <c r="O13" s="48"/>
    </row>
    <row r="14" spans="1:15" ht="13.5" customHeight="1">
      <c r="A14" s="85" t="s">
        <v>50</v>
      </c>
      <c r="B14" s="17"/>
      <c r="C14" s="17"/>
      <c r="D14" s="17"/>
      <c r="E14" s="17"/>
      <c r="F14" s="17"/>
      <c r="G14" s="48"/>
      <c r="H14" s="48"/>
      <c r="I14" s="48"/>
      <c r="J14" s="48"/>
      <c r="K14" s="48"/>
      <c r="L14" s="48"/>
      <c r="M14" s="48"/>
      <c r="N14" s="48"/>
      <c r="O14" s="48"/>
    </row>
    <row r="15" spans="1:15" ht="47.25" customHeight="1">
      <c r="A15" s="86" t="s">
        <v>61</v>
      </c>
      <c r="B15" s="17" t="s">
        <v>62</v>
      </c>
      <c r="C15" s="17" t="s">
        <v>53</v>
      </c>
      <c r="D15" s="87" t="s">
        <v>54</v>
      </c>
      <c r="E15" s="17" t="s">
        <v>59</v>
      </c>
      <c r="F15" s="17" t="s">
        <v>60</v>
      </c>
      <c r="G15" s="48">
        <f>H15+I15+J15</f>
        <v>150000</v>
      </c>
      <c r="H15" s="48">
        <v>0</v>
      </c>
      <c r="I15" s="48">
        <v>0</v>
      </c>
      <c r="J15" s="48">
        <v>150000</v>
      </c>
      <c r="K15" s="48">
        <f>L15+M15+N15</f>
        <v>150000</v>
      </c>
      <c r="L15" s="48">
        <v>0</v>
      </c>
      <c r="M15" s="48">
        <v>0</v>
      </c>
      <c r="N15" s="48">
        <v>150000</v>
      </c>
      <c r="O15" s="48"/>
    </row>
    <row r="16" spans="1:15" ht="77.650000000000006" customHeight="1">
      <c r="A16" s="86" t="s">
        <v>63</v>
      </c>
      <c r="B16" s="17" t="s">
        <v>64</v>
      </c>
      <c r="C16" s="17" t="s">
        <v>53</v>
      </c>
      <c r="D16" s="87" t="s">
        <v>54</v>
      </c>
      <c r="E16" s="17" t="s">
        <v>59</v>
      </c>
      <c r="F16" s="17" t="s">
        <v>60</v>
      </c>
      <c r="G16" s="48">
        <f>H16+I16+J16</f>
        <v>8992400</v>
      </c>
      <c r="H16" s="48">
        <f>H18+H19+H20+H21</f>
        <v>8992400</v>
      </c>
      <c r="I16" s="48">
        <f>I18+I19+I20+I21</f>
        <v>0</v>
      </c>
      <c r="J16" s="48">
        <f>J18+J19+J20+J21</f>
        <v>0</v>
      </c>
      <c r="K16" s="48">
        <f>L16+M16+N16</f>
        <v>9091000</v>
      </c>
      <c r="L16" s="48">
        <f>L18+L19+L20+L21</f>
        <v>9091000</v>
      </c>
      <c r="M16" s="48">
        <f>M18+M19+M20+M21</f>
        <v>0</v>
      </c>
      <c r="N16" s="48">
        <f>N18+N19+N20+N21</f>
        <v>0</v>
      </c>
      <c r="O16" s="48"/>
    </row>
    <row r="17" spans="1:15" ht="13.5" customHeight="1">
      <c r="A17" s="85" t="s">
        <v>65</v>
      </c>
      <c r="B17" s="17"/>
      <c r="C17" s="17"/>
      <c r="D17" s="17"/>
      <c r="E17" s="17"/>
      <c r="F17" s="17"/>
      <c r="G17" s="48"/>
      <c r="H17" s="48"/>
      <c r="I17" s="48"/>
      <c r="J17" s="48"/>
      <c r="K17" s="48"/>
      <c r="L17" s="48"/>
      <c r="M17" s="48"/>
      <c r="N17" s="48"/>
      <c r="O17" s="48"/>
    </row>
    <row r="18" spans="1:15" ht="36.950000000000003" customHeight="1">
      <c r="A18" s="86" t="s">
        <v>66</v>
      </c>
      <c r="B18" s="17"/>
      <c r="C18" s="17" t="s">
        <v>53</v>
      </c>
      <c r="D18" s="87" t="s">
        <v>54</v>
      </c>
      <c r="E18" s="17" t="s">
        <v>59</v>
      </c>
      <c r="F18" s="17" t="s">
        <v>60</v>
      </c>
      <c r="G18" s="48">
        <f>H18+I18+J18</f>
        <v>8226900</v>
      </c>
      <c r="H18" s="48">
        <v>8226900</v>
      </c>
      <c r="I18" s="48">
        <v>0</v>
      </c>
      <c r="J18" s="48">
        <v>0</v>
      </c>
      <c r="K18" s="48">
        <f>L18+M18+N18</f>
        <v>7346000</v>
      </c>
      <c r="L18" s="48">
        <v>7346000</v>
      </c>
      <c r="M18" s="48">
        <v>0</v>
      </c>
      <c r="N18" s="48">
        <v>0</v>
      </c>
      <c r="O18" s="48"/>
    </row>
    <row r="19" spans="1:15" ht="68.849999999999994" customHeight="1">
      <c r="A19" s="86" t="s">
        <v>67</v>
      </c>
      <c r="B19" s="17"/>
      <c r="C19" s="17" t="s">
        <v>53</v>
      </c>
      <c r="D19" s="87" t="s">
        <v>54</v>
      </c>
      <c r="E19" s="17" t="s">
        <v>59</v>
      </c>
      <c r="F19" s="17" t="s">
        <v>68</v>
      </c>
      <c r="G19" s="48">
        <f>H19+I19+J19</f>
        <v>754200</v>
      </c>
      <c r="H19" s="48">
        <v>754200</v>
      </c>
      <c r="I19" s="48">
        <v>0</v>
      </c>
      <c r="J19" s="48">
        <v>0</v>
      </c>
      <c r="K19" s="48">
        <f>L19+M19+N19</f>
        <v>1733700</v>
      </c>
      <c r="L19" s="48">
        <v>1733700</v>
      </c>
      <c r="M19" s="48">
        <v>0</v>
      </c>
      <c r="N19" s="48">
        <v>0</v>
      </c>
      <c r="O19" s="48"/>
    </row>
    <row r="20" spans="1:15" ht="66.400000000000006" customHeight="1">
      <c r="A20" s="86" t="s">
        <v>69</v>
      </c>
      <c r="B20" s="17"/>
      <c r="C20" s="17" t="s">
        <v>53</v>
      </c>
      <c r="D20" s="87" t="s">
        <v>54</v>
      </c>
      <c r="E20" s="17" t="s">
        <v>59</v>
      </c>
      <c r="F20" s="17" t="s">
        <v>70</v>
      </c>
      <c r="G20" s="48">
        <f>H20+I20+J20</f>
        <v>0</v>
      </c>
      <c r="H20" s="48">
        <v>0</v>
      </c>
      <c r="I20" s="48">
        <v>0</v>
      </c>
      <c r="J20" s="48">
        <v>0</v>
      </c>
      <c r="K20" s="48">
        <f>L20+M20+N20</f>
        <v>0</v>
      </c>
      <c r="L20" s="48">
        <v>0</v>
      </c>
      <c r="M20" s="48">
        <v>0</v>
      </c>
      <c r="N20" s="48">
        <v>0</v>
      </c>
      <c r="O20" s="48"/>
    </row>
    <row r="21" spans="1:15" ht="34.5" customHeight="1">
      <c r="A21" s="86" t="s">
        <v>71</v>
      </c>
      <c r="B21" s="17"/>
      <c r="C21" s="17" t="s">
        <v>53</v>
      </c>
      <c r="D21" s="87" t="s">
        <v>54</v>
      </c>
      <c r="E21" s="17" t="s">
        <v>59</v>
      </c>
      <c r="F21" s="17" t="s">
        <v>72</v>
      </c>
      <c r="G21" s="48">
        <f>H21+I21+J21</f>
        <v>11300</v>
      </c>
      <c r="H21" s="48">
        <v>11300</v>
      </c>
      <c r="I21" s="48">
        <v>0</v>
      </c>
      <c r="J21" s="48">
        <v>0</v>
      </c>
      <c r="K21" s="48">
        <f>L21+M21+N21</f>
        <v>11300</v>
      </c>
      <c r="L21" s="48">
        <v>11300</v>
      </c>
      <c r="M21" s="48">
        <v>0</v>
      </c>
      <c r="N21" s="48">
        <v>0</v>
      </c>
      <c r="O21" s="48"/>
    </row>
    <row r="22" spans="1:15" ht="62.65" customHeight="1">
      <c r="A22" s="86" t="s">
        <v>73</v>
      </c>
      <c r="B22" s="17" t="s">
        <v>74</v>
      </c>
      <c r="C22" s="17" t="s">
        <v>53</v>
      </c>
      <c r="D22" s="87" t="s">
        <v>54</v>
      </c>
      <c r="E22" s="17" t="s">
        <v>59</v>
      </c>
      <c r="F22" s="17"/>
      <c r="G22" s="48">
        <f>H22+I22+J22</f>
        <v>0</v>
      </c>
      <c r="H22" s="48">
        <v>0</v>
      </c>
      <c r="I22" s="48">
        <v>0</v>
      </c>
      <c r="J22" s="48">
        <v>0</v>
      </c>
      <c r="K22" s="48">
        <f>L22+M22+N22</f>
        <v>0</v>
      </c>
      <c r="L22" s="48">
        <v>0</v>
      </c>
      <c r="M22" s="48">
        <v>0</v>
      </c>
      <c r="N22" s="48">
        <v>0</v>
      </c>
      <c r="O22" s="48"/>
    </row>
    <row r="23" spans="1:15" ht="34.5" customHeight="1">
      <c r="A23" s="86" t="s">
        <v>75</v>
      </c>
      <c r="B23" s="17" t="s">
        <v>76</v>
      </c>
      <c r="C23" s="17" t="s">
        <v>53</v>
      </c>
      <c r="D23" s="87" t="s">
        <v>54</v>
      </c>
      <c r="E23" s="17" t="s">
        <v>77</v>
      </c>
      <c r="F23" s="17"/>
      <c r="G23" s="48">
        <f t="shared" ref="G23:N23" si="0">G25</f>
        <v>0</v>
      </c>
      <c r="H23" s="48">
        <f t="shared" si="0"/>
        <v>0</v>
      </c>
      <c r="I23" s="48">
        <f t="shared" si="0"/>
        <v>0</v>
      </c>
      <c r="J23" s="48">
        <f t="shared" si="0"/>
        <v>0</v>
      </c>
      <c r="K23" s="48">
        <f t="shared" si="0"/>
        <v>0</v>
      </c>
      <c r="L23" s="48">
        <f t="shared" si="0"/>
        <v>0</v>
      </c>
      <c r="M23" s="48">
        <f t="shared" si="0"/>
        <v>0</v>
      </c>
      <c r="N23" s="48">
        <f t="shared" si="0"/>
        <v>0</v>
      </c>
      <c r="O23" s="48"/>
    </row>
    <row r="24" spans="1:15" ht="13.5" customHeight="1">
      <c r="A24" s="85" t="s">
        <v>50</v>
      </c>
      <c r="B24" s="17"/>
      <c r="C24" s="17"/>
      <c r="D24" s="87"/>
      <c r="E24" s="17"/>
      <c r="F24" s="17"/>
      <c r="G24" s="48"/>
      <c r="H24" s="48"/>
      <c r="I24" s="48"/>
      <c r="J24" s="48"/>
      <c r="K24" s="48"/>
      <c r="L24" s="48"/>
      <c r="M24" s="48"/>
      <c r="N24" s="48"/>
      <c r="O24" s="48"/>
    </row>
    <row r="25" spans="1:15" ht="47.1" customHeight="1">
      <c r="A25" s="86" t="s">
        <v>78</v>
      </c>
      <c r="B25" s="17" t="s">
        <v>79</v>
      </c>
      <c r="C25" s="17" t="s">
        <v>53</v>
      </c>
      <c r="D25" s="87" t="s">
        <v>54</v>
      </c>
      <c r="E25" s="17" t="s">
        <v>77</v>
      </c>
      <c r="F25" s="17" t="s">
        <v>80</v>
      </c>
      <c r="G25" s="48">
        <f>H25+I25+J25</f>
        <v>0</v>
      </c>
      <c r="H25" s="48">
        <v>0</v>
      </c>
      <c r="I25" s="48">
        <v>0</v>
      </c>
      <c r="J25" s="48">
        <v>0</v>
      </c>
      <c r="K25" s="48">
        <f>L25+M25+N25</f>
        <v>0</v>
      </c>
      <c r="L25" s="48">
        <v>0</v>
      </c>
      <c r="M25" s="48">
        <v>0</v>
      </c>
      <c r="N25" s="48">
        <v>0</v>
      </c>
      <c r="O25" s="48"/>
    </row>
    <row r="26" spans="1:15" ht="28.9" customHeight="1">
      <c r="A26" s="86" t="s">
        <v>81</v>
      </c>
      <c r="B26" s="17" t="s">
        <v>82</v>
      </c>
      <c r="C26" s="17" t="s">
        <v>53</v>
      </c>
      <c r="D26" s="87" t="s">
        <v>54</v>
      </c>
      <c r="E26" s="17" t="s">
        <v>83</v>
      </c>
      <c r="F26" s="17"/>
      <c r="G26" s="48">
        <f>H26+I26+J26</f>
        <v>530400</v>
      </c>
      <c r="H26" s="48">
        <f>H28+H29</f>
        <v>0</v>
      </c>
      <c r="I26" s="48">
        <f>I28+I29</f>
        <v>420400</v>
      </c>
      <c r="J26" s="48">
        <f>J28+J29</f>
        <v>110000</v>
      </c>
      <c r="K26" s="48">
        <f>L26+M26+N26</f>
        <v>551100</v>
      </c>
      <c r="L26" s="48">
        <f>L28+L29</f>
        <v>0</v>
      </c>
      <c r="M26" s="48">
        <f>M28+M29</f>
        <v>441100</v>
      </c>
      <c r="N26" s="48">
        <f>N28+N29</f>
        <v>110000</v>
      </c>
      <c r="O26" s="48"/>
    </row>
    <row r="27" spans="1:15" ht="16.5" customHeight="1">
      <c r="A27" s="85" t="s">
        <v>50</v>
      </c>
      <c r="B27" s="17"/>
      <c r="C27" s="17"/>
      <c r="D27" s="87"/>
      <c r="E27" s="17"/>
      <c r="F27" s="17"/>
      <c r="G27" s="48"/>
      <c r="H27" s="48"/>
      <c r="I27" s="48"/>
      <c r="J27" s="48"/>
      <c r="K27" s="48"/>
      <c r="L27" s="48"/>
      <c r="M27" s="48"/>
      <c r="N27" s="48"/>
      <c r="O27" s="48"/>
    </row>
    <row r="28" spans="1:15" ht="16.5" customHeight="1">
      <c r="A28" s="86" t="s">
        <v>84</v>
      </c>
      <c r="B28" s="17" t="s">
        <v>85</v>
      </c>
      <c r="C28" s="17" t="s">
        <v>53</v>
      </c>
      <c r="D28" s="87" t="s">
        <v>54</v>
      </c>
      <c r="E28" s="17" t="s">
        <v>83</v>
      </c>
      <c r="F28" s="17" t="s">
        <v>86</v>
      </c>
      <c r="G28" s="48">
        <f>H28+I28+J28</f>
        <v>110000</v>
      </c>
      <c r="H28" s="48">
        <v>0</v>
      </c>
      <c r="I28" s="48">
        <v>0</v>
      </c>
      <c r="J28" s="48">
        <v>110000</v>
      </c>
      <c r="K28" s="48">
        <f>L28+M28+N28</f>
        <v>110000</v>
      </c>
      <c r="L28" s="48">
        <v>0</v>
      </c>
      <c r="M28" s="48">
        <v>0</v>
      </c>
      <c r="N28" s="48">
        <v>110000</v>
      </c>
      <c r="O28" s="48"/>
    </row>
    <row r="29" spans="1:15" ht="17.649999999999999" customHeight="1">
      <c r="A29" s="86" t="s">
        <v>87</v>
      </c>
      <c r="B29" s="17" t="s">
        <v>88</v>
      </c>
      <c r="C29" s="17" t="s">
        <v>45</v>
      </c>
      <c r="D29" s="87" t="s">
        <v>54</v>
      </c>
      <c r="E29" s="17" t="s">
        <v>83</v>
      </c>
      <c r="F29" s="17" t="s">
        <v>89</v>
      </c>
      <c r="G29" s="48">
        <f>H29+I29+J29</f>
        <v>420400</v>
      </c>
      <c r="H29" s="48">
        <f>H31+H32+H33</f>
        <v>0</v>
      </c>
      <c r="I29" s="48">
        <f>I31+I32+I33</f>
        <v>420400</v>
      </c>
      <c r="J29" s="48">
        <f>J31+J32+J33</f>
        <v>0</v>
      </c>
      <c r="K29" s="48">
        <f>L29+M29+N29</f>
        <v>441100</v>
      </c>
      <c r="L29" s="48">
        <f>L31+L32+L33</f>
        <v>0</v>
      </c>
      <c r="M29" s="48">
        <f>M31+M32+M33</f>
        <v>441100</v>
      </c>
      <c r="N29" s="48">
        <f>N31+N32+N33</f>
        <v>0</v>
      </c>
      <c r="O29" s="48"/>
    </row>
    <row r="30" spans="1:15" ht="15.6" customHeight="1">
      <c r="A30" s="85" t="s">
        <v>65</v>
      </c>
      <c r="B30" s="17"/>
      <c r="C30" s="17"/>
      <c r="D30" s="17"/>
      <c r="E30" s="17"/>
      <c r="F30" s="17"/>
      <c r="G30" s="48"/>
      <c r="H30" s="48"/>
      <c r="I30" s="48"/>
      <c r="J30" s="48"/>
      <c r="K30" s="48"/>
      <c r="L30" s="48"/>
      <c r="M30" s="48"/>
      <c r="N30" s="48"/>
      <c r="O30" s="48"/>
    </row>
    <row r="31" spans="1:15" ht="20.65" customHeight="1">
      <c r="A31" s="86" t="s">
        <v>330</v>
      </c>
      <c r="B31" s="17"/>
      <c r="C31" s="17" t="s">
        <v>53</v>
      </c>
      <c r="D31" s="87" t="s">
        <v>54</v>
      </c>
      <c r="E31" s="17" t="s">
        <v>83</v>
      </c>
      <c r="F31" s="17" t="s">
        <v>89</v>
      </c>
      <c r="G31" s="48">
        <f>H31+I31+J31</f>
        <v>0</v>
      </c>
      <c r="H31" s="48">
        <v>0</v>
      </c>
      <c r="I31" s="48">
        <v>0</v>
      </c>
      <c r="J31" s="48">
        <v>0</v>
      </c>
      <c r="K31" s="48">
        <f>L31+M31+N31</f>
        <v>0</v>
      </c>
      <c r="L31" s="48">
        <v>0</v>
      </c>
      <c r="M31" s="48">
        <v>0</v>
      </c>
      <c r="N31" s="48">
        <v>0</v>
      </c>
      <c r="O31" s="48"/>
    </row>
    <row r="32" spans="1:15" ht="32.65" customHeight="1">
      <c r="A32" s="86" t="s">
        <v>92</v>
      </c>
      <c r="B32" s="17"/>
      <c r="C32" s="17" t="s">
        <v>93</v>
      </c>
      <c r="D32" s="87" t="s">
        <v>54</v>
      </c>
      <c r="E32" s="17" t="s">
        <v>83</v>
      </c>
      <c r="F32" s="17" t="s">
        <v>94</v>
      </c>
      <c r="G32" s="48">
        <f>H32+I32+J32</f>
        <v>420400</v>
      </c>
      <c r="H32" s="48">
        <v>0</v>
      </c>
      <c r="I32" s="48">
        <v>420400</v>
      </c>
      <c r="J32" s="48">
        <v>0</v>
      </c>
      <c r="K32" s="48">
        <f>L32+M32+N32</f>
        <v>441100</v>
      </c>
      <c r="L32" s="48">
        <v>0</v>
      </c>
      <c r="M32" s="48">
        <v>441100</v>
      </c>
      <c r="N32" s="48">
        <v>0</v>
      </c>
      <c r="O32" s="48"/>
    </row>
    <row r="33" spans="1:15" ht="33.950000000000003" customHeight="1">
      <c r="A33" s="86" t="s">
        <v>95</v>
      </c>
      <c r="B33" s="17" t="s">
        <v>96</v>
      </c>
      <c r="C33" s="17" t="s">
        <v>53</v>
      </c>
      <c r="D33" s="87" t="s">
        <v>54</v>
      </c>
      <c r="E33" s="17" t="s">
        <v>83</v>
      </c>
      <c r="F33" s="17"/>
      <c r="G33" s="48">
        <f>H33+I33+J33</f>
        <v>0</v>
      </c>
      <c r="H33" s="48">
        <v>0</v>
      </c>
      <c r="I33" s="48">
        <v>0</v>
      </c>
      <c r="J33" s="48">
        <v>0</v>
      </c>
      <c r="K33" s="48">
        <f>L33+M33+N33</f>
        <v>0</v>
      </c>
      <c r="L33" s="48">
        <v>0</v>
      </c>
      <c r="M33" s="48">
        <v>0</v>
      </c>
      <c r="N33" s="48">
        <v>0</v>
      </c>
      <c r="O33" s="48"/>
    </row>
    <row r="34" spans="1:15" ht="17.649999999999999" customHeight="1">
      <c r="A34" s="86" t="s">
        <v>97</v>
      </c>
      <c r="B34" s="17" t="s">
        <v>98</v>
      </c>
      <c r="C34" s="17" t="s">
        <v>53</v>
      </c>
      <c r="D34" s="87" t="s">
        <v>54</v>
      </c>
      <c r="E34" s="17" t="s">
        <v>99</v>
      </c>
      <c r="F34" s="17"/>
      <c r="G34" s="48">
        <f>H34+I34+J34</f>
        <v>0</v>
      </c>
      <c r="H34" s="48">
        <f>H36</f>
        <v>0</v>
      </c>
      <c r="I34" s="48">
        <f>I36</f>
        <v>0</v>
      </c>
      <c r="J34" s="48">
        <f>J36</f>
        <v>0</v>
      </c>
      <c r="K34" s="48">
        <f>L34+M34+N34</f>
        <v>0</v>
      </c>
      <c r="L34" s="48">
        <f>L36</f>
        <v>0</v>
      </c>
      <c r="M34" s="48">
        <f>M36</f>
        <v>0</v>
      </c>
      <c r="N34" s="48">
        <f>N36</f>
        <v>0</v>
      </c>
      <c r="O34" s="48"/>
    </row>
    <row r="35" spans="1:15" ht="16.5" customHeight="1">
      <c r="A35" s="85" t="s">
        <v>50</v>
      </c>
      <c r="B35" s="17"/>
      <c r="C35" s="17"/>
      <c r="D35" s="17"/>
      <c r="E35" s="17"/>
      <c r="F35" s="17"/>
      <c r="G35" s="48"/>
      <c r="H35" s="48"/>
      <c r="I35" s="48"/>
      <c r="J35" s="48"/>
      <c r="K35" s="48"/>
      <c r="L35" s="48"/>
      <c r="M35" s="48"/>
      <c r="N35" s="48"/>
      <c r="O35" s="48"/>
    </row>
    <row r="36" spans="1:15" ht="22.5" customHeight="1">
      <c r="A36" s="86" t="s">
        <v>100</v>
      </c>
      <c r="B36" s="17" t="s">
        <v>101</v>
      </c>
      <c r="C36" s="17" t="s">
        <v>45</v>
      </c>
      <c r="D36" s="17" t="s">
        <v>45</v>
      </c>
      <c r="E36" s="17" t="s">
        <v>45</v>
      </c>
      <c r="F36" s="17"/>
      <c r="G36" s="48">
        <f>H36+I36+J36</f>
        <v>0</v>
      </c>
      <c r="H36" s="48">
        <v>0</v>
      </c>
      <c r="I36" s="48">
        <v>0</v>
      </c>
      <c r="J36" s="48">
        <v>0</v>
      </c>
      <c r="K36" s="48">
        <f>L36+M36+N36</f>
        <v>0</v>
      </c>
      <c r="L36" s="48">
        <v>0</v>
      </c>
      <c r="M36" s="48">
        <v>0</v>
      </c>
      <c r="N36" s="48">
        <v>0</v>
      </c>
      <c r="O36" s="48"/>
    </row>
    <row r="37" spans="1:15" ht="15" customHeight="1">
      <c r="A37" s="85" t="s">
        <v>50</v>
      </c>
      <c r="B37" s="17"/>
      <c r="C37" s="17"/>
      <c r="D37" s="17"/>
      <c r="E37" s="17"/>
      <c r="F37" s="17"/>
      <c r="G37" s="48">
        <f>H37+I37+J37</f>
        <v>0</v>
      </c>
      <c r="H37" s="48">
        <v>0</v>
      </c>
      <c r="I37" s="48"/>
      <c r="J37" s="48"/>
      <c r="K37" s="48">
        <f>L37+M37+N37</f>
        <v>0</v>
      </c>
      <c r="L37" s="48">
        <v>0</v>
      </c>
      <c r="M37" s="48"/>
      <c r="N37" s="48"/>
      <c r="O37" s="48"/>
    </row>
    <row r="38" spans="1:15" ht="21.4" customHeight="1">
      <c r="A38" s="86" t="s">
        <v>102</v>
      </c>
      <c r="B38" s="17" t="s">
        <v>103</v>
      </c>
      <c r="C38" s="17" t="s">
        <v>45</v>
      </c>
      <c r="D38" s="17" t="s">
        <v>45</v>
      </c>
      <c r="E38" s="17" t="s">
        <v>45</v>
      </c>
      <c r="F38" s="17"/>
      <c r="G38" s="48">
        <f>H38+I38+J38</f>
        <v>0</v>
      </c>
      <c r="H38" s="48">
        <v>0</v>
      </c>
      <c r="I38" s="48">
        <v>0</v>
      </c>
      <c r="J38" s="48">
        <v>0</v>
      </c>
      <c r="K38" s="48">
        <f>L38+M38+N38</f>
        <v>0</v>
      </c>
      <c r="L38" s="48">
        <v>0</v>
      </c>
      <c r="M38" s="48">
        <v>0</v>
      </c>
      <c r="N38" s="48">
        <v>0</v>
      </c>
      <c r="O38" s="48"/>
    </row>
    <row r="39" spans="1:15" ht="16.350000000000001" customHeight="1">
      <c r="A39" s="85" t="s">
        <v>65</v>
      </c>
      <c r="B39" s="17"/>
      <c r="C39" s="17"/>
      <c r="D39" s="17"/>
      <c r="E39" s="17"/>
      <c r="F39" s="17"/>
      <c r="G39" s="48"/>
      <c r="H39" s="48"/>
      <c r="I39" s="48"/>
      <c r="J39" s="48"/>
      <c r="K39" s="48"/>
      <c r="L39" s="48"/>
      <c r="M39" s="48"/>
      <c r="N39" s="48"/>
      <c r="O39" s="48" t="s">
        <v>45</v>
      </c>
    </row>
    <row r="40" spans="1:15" ht="48.2" customHeight="1">
      <c r="A40" s="86" t="s">
        <v>104</v>
      </c>
      <c r="B40" s="17" t="s">
        <v>105</v>
      </c>
      <c r="C40" s="17" t="s">
        <v>53</v>
      </c>
      <c r="D40" s="87" t="s">
        <v>54</v>
      </c>
      <c r="E40" s="17" t="s">
        <v>106</v>
      </c>
      <c r="F40" s="17"/>
      <c r="G40" s="48">
        <f>H40+I40+J40</f>
        <v>0</v>
      </c>
      <c r="H40" s="48">
        <v>0</v>
      </c>
      <c r="I40" s="48">
        <v>0</v>
      </c>
      <c r="J40" s="48">
        <v>0</v>
      </c>
      <c r="K40" s="48">
        <f>L40+M40+N40</f>
        <v>0</v>
      </c>
      <c r="L40" s="48">
        <v>0</v>
      </c>
      <c r="M40" s="48">
        <v>0</v>
      </c>
      <c r="N40" s="48">
        <v>0</v>
      </c>
      <c r="O40" s="67"/>
    </row>
    <row r="41" spans="1:15" ht="20.100000000000001" customHeight="1">
      <c r="A41" s="84" t="s">
        <v>107</v>
      </c>
      <c r="B41" s="83" t="s">
        <v>108</v>
      </c>
      <c r="C41" s="83" t="s">
        <v>45</v>
      </c>
      <c r="D41" s="83" t="s">
        <v>45</v>
      </c>
      <c r="E41" s="83" t="s">
        <v>45</v>
      </c>
      <c r="F41" s="83" t="s">
        <v>45</v>
      </c>
      <c r="G41" s="67">
        <f>H41+I41+J41</f>
        <v>9672800</v>
      </c>
      <c r="H41" s="67">
        <f>H43+H73+H81+H91+H99+H101</f>
        <v>8992400</v>
      </c>
      <c r="I41" s="67">
        <f>I43+I73+I81+I91+I99+I101</f>
        <v>420400</v>
      </c>
      <c r="J41" s="67">
        <f>J43+J73+J81+J91+J99+J101</f>
        <v>260000</v>
      </c>
      <c r="K41" s="67">
        <f>L41+M41+N41</f>
        <v>9792100</v>
      </c>
      <c r="L41" s="67">
        <f>L43+L73+L81+L91+L99+L101</f>
        <v>9091000</v>
      </c>
      <c r="M41" s="67">
        <f>M43+M73+M81+M91+M99+M101</f>
        <v>441100</v>
      </c>
      <c r="N41" s="67">
        <f>N43+N73+N81+N91+N99+N101</f>
        <v>260000</v>
      </c>
      <c r="O41" s="48"/>
    </row>
    <row r="42" spans="1:15" ht="16.5" customHeight="1">
      <c r="A42" s="85" t="s">
        <v>50</v>
      </c>
      <c r="B42" s="17"/>
      <c r="C42" s="17"/>
      <c r="D42" s="17"/>
      <c r="E42" s="17"/>
      <c r="F42" s="17"/>
      <c r="G42" s="48"/>
      <c r="H42" s="48"/>
      <c r="I42" s="48"/>
      <c r="J42" s="48"/>
      <c r="K42" s="48"/>
      <c r="L42" s="48"/>
      <c r="M42" s="48"/>
      <c r="N42" s="48"/>
      <c r="O42" s="48" t="s">
        <v>45</v>
      </c>
    </row>
    <row r="43" spans="1:15" ht="17.649999999999999" customHeight="1">
      <c r="A43" s="86" t="s">
        <v>109</v>
      </c>
      <c r="B43" s="17" t="s">
        <v>110</v>
      </c>
      <c r="C43" s="17" t="s">
        <v>45</v>
      </c>
      <c r="D43" s="17" t="s">
        <v>45</v>
      </c>
      <c r="E43" s="17" t="s">
        <v>45</v>
      </c>
      <c r="F43" s="17" t="s">
        <v>45</v>
      </c>
      <c r="G43" s="48">
        <f>H43+I43+J43</f>
        <v>7045640</v>
      </c>
      <c r="H43" s="48">
        <f>H45+H49+H53+H61+H62+H67+H69+H70</f>
        <v>6470200</v>
      </c>
      <c r="I43" s="48">
        <f>I45+I49+I53+I61+I62+I67+I69+I70</f>
        <v>416200</v>
      </c>
      <c r="J43" s="48">
        <f>J45+J49+J53+J61+J62+J67+J69+J70</f>
        <v>159240</v>
      </c>
      <c r="K43" s="48">
        <f>L43+M43+N43</f>
        <v>7066140</v>
      </c>
      <c r="L43" s="48">
        <f>L45+L49+L53+L61+L62+L67+L69+L70</f>
        <v>6470200</v>
      </c>
      <c r="M43" s="48">
        <f>M45+M49+M53+M61+M62+M67+M69+M70</f>
        <v>436700</v>
      </c>
      <c r="N43" s="48">
        <f>N45+N49+N53+N61+N62+N67+N69+N70</f>
        <v>159240</v>
      </c>
      <c r="O43" s="48"/>
    </row>
    <row r="44" spans="1:15" ht="15" customHeight="1">
      <c r="A44" s="85" t="s">
        <v>50</v>
      </c>
      <c r="B44" s="17"/>
      <c r="C44" s="17"/>
      <c r="D44" s="17"/>
      <c r="E44" s="17"/>
      <c r="F44" s="17"/>
      <c r="G44" s="48"/>
      <c r="H44" s="48"/>
      <c r="I44" s="48"/>
      <c r="J44" s="48"/>
      <c r="K44" s="48"/>
      <c r="L44" s="48"/>
      <c r="M44" s="48"/>
      <c r="N44" s="48"/>
      <c r="O44" s="48" t="s">
        <v>45</v>
      </c>
    </row>
    <row r="45" spans="1:15" ht="16.899999999999999" customHeight="1">
      <c r="A45" s="86" t="s">
        <v>111</v>
      </c>
      <c r="B45" s="17" t="s">
        <v>112</v>
      </c>
      <c r="C45" s="17" t="s">
        <v>53</v>
      </c>
      <c r="D45" s="87" t="s">
        <v>113</v>
      </c>
      <c r="E45" s="17" t="s">
        <v>114</v>
      </c>
      <c r="F45" s="17" t="s">
        <v>115</v>
      </c>
      <c r="G45" s="48">
        <f>H45+I45+J45</f>
        <v>5091300</v>
      </c>
      <c r="H45" s="48">
        <f>H47+H48</f>
        <v>4971300</v>
      </c>
      <c r="I45" s="48">
        <f>I47+I48</f>
        <v>0</v>
      </c>
      <c r="J45" s="48">
        <f>J47+J48</f>
        <v>120000</v>
      </c>
      <c r="K45" s="48">
        <f>L45+M45+N45</f>
        <v>5091300</v>
      </c>
      <c r="L45" s="48">
        <f>L47+L48</f>
        <v>4971300</v>
      </c>
      <c r="M45" s="48">
        <f>M47+M48</f>
        <v>0</v>
      </c>
      <c r="N45" s="48">
        <f>N47+N48</f>
        <v>120000</v>
      </c>
      <c r="O45" s="48"/>
    </row>
    <row r="46" spans="1:15" ht="15" customHeight="1">
      <c r="A46" s="85" t="s">
        <v>50</v>
      </c>
      <c r="B46" s="17"/>
      <c r="C46" s="17"/>
      <c r="D46" s="17"/>
      <c r="E46" s="17"/>
      <c r="F46" s="17"/>
      <c r="G46" s="48"/>
      <c r="H46" s="48"/>
      <c r="I46" s="48"/>
      <c r="J46" s="48"/>
      <c r="K46" s="48"/>
      <c r="L46" s="48"/>
      <c r="M46" s="48"/>
      <c r="N46" s="48"/>
      <c r="O46" s="48"/>
    </row>
    <row r="47" spans="1:15" ht="20.100000000000001" customHeight="1">
      <c r="A47" s="86" t="s">
        <v>116</v>
      </c>
      <c r="B47" s="17"/>
      <c r="C47" s="17" t="s">
        <v>53</v>
      </c>
      <c r="D47" s="87" t="s">
        <v>113</v>
      </c>
      <c r="E47" s="17" t="s">
        <v>114</v>
      </c>
      <c r="F47" s="17" t="s">
        <v>115</v>
      </c>
      <c r="G47" s="48">
        <f>H47+I47+J47</f>
        <v>4510100</v>
      </c>
      <c r="H47" s="48">
        <v>4390100</v>
      </c>
      <c r="I47" s="48">
        <v>0</v>
      </c>
      <c r="J47" s="48">
        <v>120000</v>
      </c>
      <c r="K47" s="48">
        <f>L47+M47+N47</f>
        <v>3757900</v>
      </c>
      <c r="L47" s="48">
        <v>3637900</v>
      </c>
      <c r="M47" s="48">
        <v>0</v>
      </c>
      <c r="N47" s="48">
        <v>120000</v>
      </c>
      <c r="O47" s="48"/>
    </row>
    <row r="48" spans="1:15" ht="78.400000000000006" customHeight="1">
      <c r="A48" s="86" t="s">
        <v>117</v>
      </c>
      <c r="B48" s="17"/>
      <c r="C48" s="17" t="s">
        <v>53</v>
      </c>
      <c r="D48" s="87" t="s">
        <v>113</v>
      </c>
      <c r="E48" s="17" t="s">
        <v>114</v>
      </c>
      <c r="F48" s="17" t="s">
        <v>118</v>
      </c>
      <c r="G48" s="48">
        <f>H48+I48+J48</f>
        <v>581200</v>
      </c>
      <c r="H48" s="48">
        <v>581200</v>
      </c>
      <c r="I48" s="48">
        <v>0</v>
      </c>
      <c r="J48" s="48">
        <v>0</v>
      </c>
      <c r="K48" s="48">
        <f>L48+M48+N48</f>
        <v>1333400</v>
      </c>
      <c r="L48" s="48">
        <v>1333400</v>
      </c>
      <c r="M48" s="48">
        <v>0</v>
      </c>
      <c r="N48" s="48">
        <v>0</v>
      </c>
      <c r="O48" s="48"/>
    </row>
    <row r="49" spans="1:15" ht="31.35" customHeight="1">
      <c r="A49" s="86" t="s">
        <v>119</v>
      </c>
      <c r="B49" s="17" t="s">
        <v>120</v>
      </c>
      <c r="C49" s="17" t="s">
        <v>53</v>
      </c>
      <c r="D49" s="87" t="s">
        <v>113</v>
      </c>
      <c r="E49" s="17" t="s">
        <v>114</v>
      </c>
      <c r="F49" s="17" t="s">
        <v>121</v>
      </c>
      <c r="G49" s="48">
        <f>H49+I49+J49</f>
        <v>0</v>
      </c>
      <c r="H49" s="48">
        <f>H51+H52</f>
        <v>0</v>
      </c>
      <c r="I49" s="48">
        <f>I51+I52</f>
        <v>0</v>
      </c>
      <c r="J49" s="48">
        <f>J51+J52</f>
        <v>0</v>
      </c>
      <c r="K49" s="48">
        <f>L49+M49+N49</f>
        <v>0</v>
      </c>
      <c r="L49" s="48">
        <f>L51+L52</f>
        <v>0</v>
      </c>
      <c r="M49" s="48">
        <f>M51+M52</f>
        <v>0</v>
      </c>
      <c r="N49" s="48">
        <f>N51+N52</f>
        <v>0</v>
      </c>
      <c r="O49" s="48"/>
    </row>
    <row r="50" spans="1:15" ht="16.899999999999999" customHeight="1">
      <c r="A50" s="85" t="s">
        <v>50</v>
      </c>
      <c r="B50" s="17"/>
      <c r="C50" s="17"/>
      <c r="D50" s="87"/>
      <c r="E50" s="17"/>
      <c r="F50" s="17"/>
      <c r="G50" s="48"/>
      <c r="H50" s="48"/>
      <c r="I50" s="48"/>
      <c r="J50" s="48"/>
      <c r="K50" s="48"/>
      <c r="L50" s="48"/>
      <c r="M50" s="48"/>
      <c r="N50" s="48"/>
      <c r="O50" s="48" t="s">
        <v>45</v>
      </c>
    </row>
    <row r="51" spans="1:15" ht="31.9" customHeight="1">
      <c r="A51" s="86" t="s">
        <v>122</v>
      </c>
      <c r="B51" s="17"/>
      <c r="C51" s="17" t="s">
        <v>53</v>
      </c>
      <c r="D51" s="87" t="s">
        <v>113</v>
      </c>
      <c r="E51" s="17" t="s">
        <v>114</v>
      </c>
      <c r="F51" s="17" t="s">
        <v>121</v>
      </c>
      <c r="G51" s="48">
        <f>H51+I51+J51</f>
        <v>0</v>
      </c>
      <c r="H51" s="48">
        <v>0</v>
      </c>
      <c r="I51" s="48">
        <v>0</v>
      </c>
      <c r="J51" s="48">
        <v>0</v>
      </c>
      <c r="K51" s="48">
        <f>L51+M51+N51</f>
        <v>0</v>
      </c>
      <c r="L51" s="48">
        <v>0</v>
      </c>
      <c r="M51" s="48">
        <v>0</v>
      </c>
      <c r="N51" s="48">
        <v>0</v>
      </c>
      <c r="O51" s="48"/>
    </row>
    <row r="52" spans="1:15" ht="85.9" customHeight="1">
      <c r="A52" s="86" t="s">
        <v>123</v>
      </c>
      <c r="B52" s="17"/>
      <c r="C52" s="17" t="s">
        <v>53</v>
      </c>
      <c r="D52" s="87" t="s">
        <v>113</v>
      </c>
      <c r="E52" s="17" t="s">
        <v>114</v>
      </c>
      <c r="F52" s="17" t="s">
        <v>124</v>
      </c>
      <c r="G52" s="48">
        <f>H52+I52+J52</f>
        <v>0</v>
      </c>
      <c r="H52" s="48">
        <v>0</v>
      </c>
      <c r="I52" s="48">
        <v>0</v>
      </c>
      <c r="J52" s="48">
        <v>0</v>
      </c>
      <c r="K52" s="48">
        <f>L52+M52+N52</f>
        <v>0</v>
      </c>
      <c r="L52" s="48">
        <v>0</v>
      </c>
      <c r="M52" s="48">
        <v>0</v>
      </c>
      <c r="N52" s="48">
        <v>0</v>
      </c>
      <c r="O52" s="48"/>
    </row>
    <row r="53" spans="1:15" ht="32.65" customHeight="1">
      <c r="A53" s="86" t="s">
        <v>125</v>
      </c>
      <c r="B53" s="17" t="s">
        <v>126</v>
      </c>
      <c r="C53" s="17" t="s">
        <v>53</v>
      </c>
      <c r="D53" s="87" t="s">
        <v>113</v>
      </c>
      <c r="E53" s="17" t="s">
        <v>127</v>
      </c>
      <c r="F53" s="17" t="s">
        <v>45</v>
      </c>
      <c r="G53" s="48">
        <f>H53+I53+J53</f>
        <v>418200</v>
      </c>
      <c r="H53" s="48">
        <f>H55+H59+H60</f>
        <v>0</v>
      </c>
      <c r="I53" s="48">
        <f>I55+I59+I60</f>
        <v>416200</v>
      </c>
      <c r="J53" s="48">
        <f>J55+J59+J60</f>
        <v>2000</v>
      </c>
      <c r="K53" s="48">
        <f>L53+M53+N53</f>
        <v>438700</v>
      </c>
      <c r="L53" s="48">
        <f>L55+L59+L60</f>
        <v>0</v>
      </c>
      <c r="M53" s="48">
        <f>M55+M59+M60</f>
        <v>436700</v>
      </c>
      <c r="N53" s="48">
        <f>N55+N59+N60</f>
        <v>2000</v>
      </c>
      <c r="O53" s="48"/>
    </row>
    <row r="54" spans="1:15" ht="18.2" customHeight="1">
      <c r="A54" s="85" t="s">
        <v>65</v>
      </c>
      <c r="B54" s="17"/>
      <c r="C54" s="17"/>
      <c r="D54" s="17"/>
      <c r="E54" s="17"/>
      <c r="F54" s="17"/>
      <c r="G54" s="48"/>
      <c r="H54" s="48"/>
      <c r="I54" s="48"/>
      <c r="J54" s="48"/>
      <c r="K54" s="48"/>
      <c r="L54" s="48"/>
      <c r="M54" s="48"/>
      <c r="N54" s="48"/>
      <c r="O54" s="48"/>
    </row>
    <row r="55" spans="1:15" ht="29.45" customHeight="1">
      <c r="A55" s="89" t="s">
        <v>128</v>
      </c>
      <c r="B55" s="17" t="s">
        <v>129</v>
      </c>
      <c r="C55" s="17" t="s">
        <v>45</v>
      </c>
      <c r="D55" s="87" t="s">
        <v>113</v>
      </c>
      <c r="E55" s="17" t="s">
        <v>127</v>
      </c>
      <c r="F55" s="17"/>
      <c r="G55" s="48">
        <f>H55+I55+J55</f>
        <v>417200</v>
      </c>
      <c r="H55" s="48">
        <f>H57+H58+H59</f>
        <v>0</v>
      </c>
      <c r="I55" s="48">
        <f>I57+I58+I59</f>
        <v>416200</v>
      </c>
      <c r="J55" s="48">
        <f>J57+J58+J59</f>
        <v>1000</v>
      </c>
      <c r="K55" s="48">
        <f>L55+M55+N55</f>
        <v>437700</v>
      </c>
      <c r="L55" s="48">
        <f>L57+L58+L59</f>
        <v>0</v>
      </c>
      <c r="M55" s="48">
        <f>M57+M58+M59</f>
        <v>436700</v>
      </c>
      <c r="N55" s="48">
        <f>N57+N58+N59</f>
        <v>1000</v>
      </c>
      <c r="O55" s="48"/>
    </row>
    <row r="56" spans="1:15" ht="18.2" customHeight="1">
      <c r="A56" s="85" t="s">
        <v>65</v>
      </c>
      <c r="B56" s="17"/>
      <c r="C56" s="17"/>
      <c r="D56" s="17"/>
      <c r="E56" s="17"/>
      <c r="F56" s="17"/>
      <c r="G56" s="48"/>
      <c r="H56" s="48"/>
      <c r="I56" s="48"/>
      <c r="J56" s="48"/>
      <c r="K56" s="48"/>
      <c r="L56" s="48"/>
      <c r="M56" s="48"/>
      <c r="N56" s="48"/>
      <c r="O56" s="48"/>
    </row>
    <row r="57" spans="1:15" ht="32.65" customHeight="1">
      <c r="A57" s="86" t="s">
        <v>130</v>
      </c>
      <c r="B57" s="17"/>
      <c r="C57" s="17" t="s">
        <v>53</v>
      </c>
      <c r="D57" s="87" t="s">
        <v>113</v>
      </c>
      <c r="E57" s="17" t="s">
        <v>127</v>
      </c>
      <c r="F57" s="17" t="s">
        <v>131</v>
      </c>
      <c r="G57" s="48">
        <f t="shared" ref="G57:G62" si="1">H57+I57+J57</f>
        <v>1000</v>
      </c>
      <c r="H57" s="48">
        <v>0</v>
      </c>
      <c r="I57" s="48">
        <v>0</v>
      </c>
      <c r="J57" s="48">
        <v>1000</v>
      </c>
      <c r="K57" s="48">
        <f t="shared" ref="K57:K62" si="2">L57+M57+N57</f>
        <v>1000</v>
      </c>
      <c r="L57" s="48">
        <v>0</v>
      </c>
      <c r="M57" s="48">
        <v>0</v>
      </c>
      <c r="N57" s="48">
        <v>1000</v>
      </c>
      <c r="O57" s="48"/>
    </row>
    <row r="58" spans="1:15" ht="51.4" customHeight="1">
      <c r="A58" s="86" t="s">
        <v>132</v>
      </c>
      <c r="B58" s="17"/>
      <c r="C58" s="17" t="s">
        <v>93</v>
      </c>
      <c r="D58" s="87" t="s">
        <v>113</v>
      </c>
      <c r="E58" s="17" t="s">
        <v>127</v>
      </c>
      <c r="F58" s="17" t="s">
        <v>133</v>
      </c>
      <c r="G58" s="48">
        <f t="shared" si="1"/>
        <v>416200</v>
      </c>
      <c r="H58" s="48">
        <v>0</v>
      </c>
      <c r="I58" s="48">
        <v>416200</v>
      </c>
      <c r="J58" s="48">
        <v>0</v>
      </c>
      <c r="K58" s="48">
        <f t="shared" si="2"/>
        <v>436700</v>
      </c>
      <c r="L58" s="48">
        <v>0</v>
      </c>
      <c r="M58" s="48">
        <v>436700</v>
      </c>
      <c r="N58" s="48">
        <v>0</v>
      </c>
      <c r="O58" s="48"/>
    </row>
    <row r="59" spans="1:15" ht="35.1" customHeight="1">
      <c r="A59" s="86" t="s">
        <v>134</v>
      </c>
      <c r="B59" s="17" t="s">
        <v>135</v>
      </c>
      <c r="C59" s="17" t="s">
        <v>53</v>
      </c>
      <c r="D59" s="87" t="s">
        <v>113</v>
      </c>
      <c r="E59" s="17" t="s">
        <v>127</v>
      </c>
      <c r="F59" s="17" t="s">
        <v>121</v>
      </c>
      <c r="G59" s="48">
        <f t="shared" si="1"/>
        <v>0</v>
      </c>
      <c r="H59" s="48">
        <v>0</v>
      </c>
      <c r="I59" s="48">
        <v>0</v>
      </c>
      <c r="J59" s="48">
        <v>0</v>
      </c>
      <c r="K59" s="48">
        <f t="shared" si="2"/>
        <v>0</v>
      </c>
      <c r="L59" s="48">
        <v>0</v>
      </c>
      <c r="M59" s="48">
        <v>0</v>
      </c>
      <c r="N59" s="48">
        <v>0</v>
      </c>
      <c r="O59" s="48"/>
    </row>
    <row r="60" spans="1:15" ht="23.25" customHeight="1">
      <c r="A60" s="86" t="s">
        <v>136</v>
      </c>
      <c r="B60" s="17" t="s">
        <v>137</v>
      </c>
      <c r="C60" s="17" t="s">
        <v>53</v>
      </c>
      <c r="D60" s="87" t="s">
        <v>113</v>
      </c>
      <c r="E60" s="17" t="s">
        <v>127</v>
      </c>
      <c r="F60" s="17" t="s">
        <v>138</v>
      </c>
      <c r="G60" s="48">
        <f t="shared" si="1"/>
        <v>1000</v>
      </c>
      <c r="H60" s="48">
        <v>0</v>
      </c>
      <c r="I60" s="48">
        <v>0</v>
      </c>
      <c r="J60" s="48">
        <v>1000</v>
      </c>
      <c r="K60" s="48">
        <f t="shared" si="2"/>
        <v>1000</v>
      </c>
      <c r="L60" s="48">
        <v>0</v>
      </c>
      <c r="M60" s="48">
        <v>0</v>
      </c>
      <c r="N60" s="48">
        <v>1000</v>
      </c>
      <c r="O60" s="48"/>
    </row>
    <row r="61" spans="1:15" ht="49.5" customHeight="1">
      <c r="A61" s="86" t="s">
        <v>139</v>
      </c>
      <c r="B61" s="17" t="s">
        <v>140</v>
      </c>
      <c r="C61" s="17" t="s">
        <v>53</v>
      </c>
      <c r="D61" s="87" t="s">
        <v>113</v>
      </c>
      <c r="E61" s="17" t="s">
        <v>141</v>
      </c>
      <c r="F61" s="17" t="s">
        <v>138</v>
      </c>
      <c r="G61" s="48">
        <f t="shared" si="1"/>
        <v>1000</v>
      </c>
      <c r="H61" s="48">
        <v>0</v>
      </c>
      <c r="I61" s="48">
        <v>0</v>
      </c>
      <c r="J61" s="48">
        <v>1000</v>
      </c>
      <c r="K61" s="48">
        <f t="shared" si="2"/>
        <v>1000</v>
      </c>
      <c r="L61" s="48">
        <v>0</v>
      </c>
      <c r="M61" s="48">
        <v>0</v>
      </c>
      <c r="N61" s="48">
        <v>1000</v>
      </c>
      <c r="O61" s="48" t="s">
        <v>45</v>
      </c>
    </row>
    <row r="62" spans="1:15" ht="62.65" customHeight="1">
      <c r="A62" s="86" t="s">
        <v>142</v>
      </c>
      <c r="B62" s="17" t="s">
        <v>143</v>
      </c>
      <c r="C62" s="17" t="s">
        <v>53</v>
      </c>
      <c r="D62" s="87" t="s">
        <v>113</v>
      </c>
      <c r="E62" s="17" t="s">
        <v>144</v>
      </c>
      <c r="F62" s="17" t="s">
        <v>145</v>
      </c>
      <c r="G62" s="48">
        <f t="shared" si="1"/>
        <v>1535140</v>
      </c>
      <c r="H62" s="48">
        <f>H64+H65+H66</f>
        <v>1498900</v>
      </c>
      <c r="I62" s="48">
        <f>I64+I65+I66</f>
        <v>0</v>
      </c>
      <c r="J62" s="48">
        <f>J64+J65+J66</f>
        <v>36240</v>
      </c>
      <c r="K62" s="48">
        <f t="shared" si="2"/>
        <v>1535140</v>
      </c>
      <c r="L62" s="48">
        <f>L64+L65+L66</f>
        <v>1498900</v>
      </c>
      <c r="M62" s="48">
        <f>M64+M65+M66</f>
        <v>0</v>
      </c>
      <c r="N62" s="48">
        <f>N64+N65+N66</f>
        <v>36240</v>
      </c>
      <c r="O62" s="48"/>
    </row>
    <row r="63" spans="1:15" ht="13.5" customHeight="1">
      <c r="A63" s="85" t="s">
        <v>50</v>
      </c>
      <c r="B63" s="17"/>
      <c r="C63" s="17"/>
      <c r="D63" s="17"/>
      <c r="E63" s="17"/>
      <c r="F63" s="17"/>
      <c r="G63" s="48"/>
      <c r="H63" s="48"/>
      <c r="I63" s="48"/>
      <c r="J63" s="48"/>
      <c r="K63" s="48"/>
      <c r="L63" s="48"/>
      <c r="M63" s="48"/>
      <c r="N63" s="48"/>
      <c r="O63" s="48"/>
    </row>
    <row r="64" spans="1:15" ht="20.100000000000001" customHeight="1">
      <c r="A64" s="86" t="s">
        <v>146</v>
      </c>
      <c r="B64" s="17"/>
      <c r="C64" s="17" t="s">
        <v>53</v>
      </c>
      <c r="D64" s="87" t="s">
        <v>113</v>
      </c>
      <c r="E64" s="17" t="s">
        <v>144</v>
      </c>
      <c r="F64" s="17" t="s">
        <v>145</v>
      </c>
      <c r="G64" s="48">
        <f t="shared" ref="G64:G70" si="3">H64+I64+J64</f>
        <v>1362140</v>
      </c>
      <c r="H64" s="48">
        <v>1325900</v>
      </c>
      <c r="I64" s="48">
        <v>0</v>
      </c>
      <c r="J64" s="48">
        <v>36240</v>
      </c>
      <c r="K64" s="48">
        <f t="shared" ref="K64:K70" si="4">L64+M64+N64</f>
        <v>1134840</v>
      </c>
      <c r="L64" s="48">
        <v>1098600</v>
      </c>
      <c r="M64" s="48">
        <v>0</v>
      </c>
      <c r="N64" s="48">
        <v>36240</v>
      </c>
      <c r="O64" s="48" t="s">
        <v>45</v>
      </c>
    </row>
    <row r="65" spans="1:15" ht="80.099999999999994" customHeight="1">
      <c r="A65" s="86" t="s">
        <v>147</v>
      </c>
      <c r="B65" s="17"/>
      <c r="C65" s="17" t="s">
        <v>53</v>
      </c>
      <c r="D65" s="87" t="s">
        <v>113</v>
      </c>
      <c r="E65" s="17" t="s">
        <v>144</v>
      </c>
      <c r="F65" s="17" t="s">
        <v>148</v>
      </c>
      <c r="G65" s="48">
        <f t="shared" si="3"/>
        <v>173000</v>
      </c>
      <c r="H65" s="48">
        <v>173000</v>
      </c>
      <c r="I65" s="48">
        <v>0</v>
      </c>
      <c r="J65" s="48">
        <v>0</v>
      </c>
      <c r="K65" s="48">
        <f t="shared" si="4"/>
        <v>400300</v>
      </c>
      <c r="L65" s="48">
        <v>400300</v>
      </c>
      <c r="M65" s="48">
        <v>0</v>
      </c>
      <c r="N65" s="48">
        <v>0</v>
      </c>
      <c r="O65" s="48" t="s">
        <v>45</v>
      </c>
    </row>
    <row r="66" spans="1:15" ht="16.899999999999999" customHeight="1">
      <c r="A66" s="86" t="s">
        <v>149</v>
      </c>
      <c r="B66" s="17"/>
      <c r="C66" s="17" t="s">
        <v>53</v>
      </c>
      <c r="D66" s="87" t="s">
        <v>113</v>
      </c>
      <c r="E66" s="17" t="s">
        <v>144</v>
      </c>
      <c r="F66" s="17"/>
      <c r="G66" s="48">
        <f t="shared" si="3"/>
        <v>0</v>
      </c>
      <c r="H66" s="48">
        <v>0</v>
      </c>
      <c r="I66" s="48">
        <v>0</v>
      </c>
      <c r="J66" s="48">
        <v>0</v>
      </c>
      <c r="K66" s="48">
        <f t="shared" si="4"/>
        <v>0</v>
      </c>
      <c r="L66" s="48">
        <v>0</v>
      </c>
      <c r="M66" s="48">
        <v>0</v>
      </c>
      <c r="N66" s="48">
        <v>0</v>
      </c>
      <c r="O66" s="48" t="s">
        <v>45</v>
      </c>
    </row>
    <row r="67" spans="1:15" ht="34.5" customHeight="1">
      <c r="A67" s="86" t="s">
        <v>150</v>
      </c>
      <c r="B67" s="17" t="s">
        <v>151</v>
      </c>
      <c r="C67" s="17" t="s">
        <v>53</v>
      </c>
      <c r="D67" s="87" t="s">
        <v>113</v>
      </c>
      <c r="E67" s="17" t="s">
        <v>60</v>
      </c>
      <c r="F67" s="17"/>
      <c r="G67" s="48">
        <f t="shared" si="3"/>
        <v>0</v>
      </c>
      <c r="H67" s="48">
        <v>0</v>
      </c>
      <c r="I67" s="48">
        <v>0</v>
      </c>
      <c r="J67" s="48">
        <v>0</v>
      </c>
      <c r="K67" s="48">
        <f t="shared" si="4"/>
        <v>0</v>
      </c>
      <c r="L67" s="48">
        <v>0</v>
      </c>
      <c r="M67" s="48">
        <v>0</v>
      </c>
      <c r="N67" s="48">
        <v>0</v>
      </c>
      <c r="O67" s="48" t="s">
        <v>45</v>
      </c>
    </row>
    <row r="68" spans="1:15" ht="60.2" customHeight="1">
      <c r="A68" s="86" t="s">
        <v>152</v>
      </c>
      <c r="B68" s="17" t="s">
        <v>153</v>
      </c>
      <c r="C68" s="17" t="s">
        <v>53</v>
      </c>
      <c r="D68" s="87" t="s">
        <v>113</v>
      </c>
      <c r="E68" s="17" t="s">
        <v>154</v>
      </c>
      <c r="F68" s="17"/>
      <c r="G68" s="48">
        <f t="shared" si="3"/>
        <v>0</v>
      </c>
      <c r="H68" s="48">
        <v>0</v>
      </c>
      <c r="I68" s="48">
        <v>0</v>
      </c>
      <c r="J68" s="48">
        <v>0</v>
      </c>
      <c r="K68" s="48">
        <f t="shared" si="4"/>
        <v>0</v>
      </c>
      <c r="L68" s="48">
        <v>0</v>
      </c>
      <c r="M68" s="48">
        <v>0</v>
      </c>
      <c r="N68" s="48">
        <v>0</v>
      </c>
      <c r="O68" s="48" t="s">
        <v>45</v>
      </c>
    </row>
    <row r="69" spans="1:15" ht="33.950000000000003" customHeight="1">
      <c r="A69" s="86" t="s">
        <v>155</v>
      </c>
      <c r="B69" s="17" t="s">
        <v>156</v>
      </c>
      <c r="C69" s="17" t="s">
        <v>53</v>
      </c>
      <c r="D69" s="87" t="s">
        <v>113</v>
      </c>
      <c r="E69" s="17" t="s">
        <v>157</v>
      </c>
      <c r="F69" s="17"/>
      <c r="G69" s="48">
        <f t="shared" si="3"/>
        <v>0</v>
      </c>
      <c r="H69" s="48">
        <v>0</v>
      </c>
      <c r="I69" s="48">
        <v>0</v>
      </c>
      <c r="J69" s="48">
        <v>0</v>
      </c>
      <c r="K69" s="48">
        <f t="shared" si="4"/>
        <v>0</v>
      </c>
      <c r="L69" s="48">
        <v>0</v>
      </c>
      <c r="M69" s="48">
        <v>0</v>
      </c>
      <c r="N69" s="48">
        <v>0</v>
      </c>
      <c r="O69" s="48"/>
    </row>
    <row r="70" spans="1:15" ht="63.95" customHeight="1">
      <c r="A70" s="86" t="s">
        <v>158</v>
      </c>
      <c r="B70" s="17" t="s">
        <v>159</v>
      </c>
      <c r="C70" s="17" t="s">
        <v>53</v>
      </c>
      <c r="D70" s="87" t="s">
        <v>113</v>
      </c>
      <c r="E70" s="17" t="s">
        <v>160</v>
      </c>
      <c r="F70" s="17"/>
      <c r="G70" s="48">
        <f t="shared" si="3"/>
        <v>0</v>
      </c>
      <c r="H70" s="48">
        <v>0</v>
      </c>
      <c r="I70" s="48">
        <v>0</v>
      </c>
      <c r="J70" s="48">
        <v>0</v>
      </c>
      <c r="K70" s="48">
        <f t="shared" si="4"/>
        <v>0</v>
      </c>
      <c r="L70" s="48">
        <v>0</v>
      </c>
      <c r="M70" s="48">
        <v>0</v>
      </c>
      <c r="N70" s="48">
        <v>0</v>
      </c>
      <c r="O70" s="48" t="s">
        <v>45</v>
      </c>
    </row>
    <row r="71" spans="1:15" ht="13.5" customHeight="1">
      <c r="A71" s="85" t="s">
        <v>50</v>
      </c>
      <c r="B71" s="17"/>
      <c r="C71" s="17"/>
      <c r="D71" s="17"/>
      <c r="E71" s="17"/>
      <c r="F71" s="17"/>
      <c r="G71" s="48"/>
      <c r="H71" s="48"/>
      <c r="I71" s="48"/>
      <c r="J71" s="48"/>
      <c r="K71" s="48"/>
      <c r="L71" s="48"/>
      <c r="M71" s="48"/>
      <c r="N71" s="48"/>
      <c r="O71" s="48" t="s">
        <v>45</v>
      </c>
    </row>
    <row r="72" spans="1:15" ht="18.75" customHeight="1">
      <c r="A72" s="86" t="s">
        <v>161</v>
      </c>
      <c r="B72" s="17" t="s">
        <v>162</v>
      </c>
      <c r="C72" s="17" t="s">
        <v>53</v>
      </c>
      <c r="D72" s="87" t="s">
        <v>113</v>
      </c>
      <c r="E72" s="17" t="s">
        <v>160</v>
      </c>
      <c r="F72" s="17"/>
      <c r="G72" s="48">
        <f>H72+I72+J72</f>
        <v>0</v>
      </c>
      <c r="H72" s="48">
        <v>0</v>
      </c>
      <c r="I72" s="48">
        <v>0</v>
      </c>
      <c r="J72" s="48">
        <v>0</v>
      </c>
      <c r="K72" s="48">
        <f>L72+M72+N72</f>
        <v>0</v>
      </c>
      <c r="L72" s="48">
        <v>0</v>
      </c>
      <c r="M72" s="48">
        <v>0</v>
      </c>
      <c r="N72" s="48">
        <v>0</v>
      </c>
      <c r="O72" s="48"/>
    </row>
    <row r="73" spans="1:15" ht="33.950000000000003" customHeight="1">
      <c r="A73" s="86" t="s">
        <v>163</v>
      </c>
      <c r="B73" s="17" t="s">
        <v>164</v>
      </c>
      <c r="C73" s="17" t="s">
        <v>53</v>
      </c>
      <c r="D73" s="87" t="s">
        <v>113</v>
      </c>
      <c r="E73" s="17" t="s">
        <v>165</v>
      </c>
      <c r="F73" s="17"/>
      <c r="G73" s="48">
        <f>H73+I73+J73</f>
        <v>0</v>
      </c>
      <c r="H73" s="48">
        <v>0</v>
      </c>
      <c r="I73" s="48">
        <v>0</v>
      </c>
      <c r="J73" s="48">
        <v>0</v>
      </c>
      <c r="K73" s="48">
        <f>L73+M73+N73</f>
        <v>0</v>
      </c>
      <c r="L73" s="48">
        <v>0</v>
      </c>
      <c r="M73" s="48">
        <v>0</v>
      </c>
      <c r="N73" s="48">
        <v>0</v>
      </c>
      <c r="O73" s="48" t="s">
        <v>45</v>
      </c>
    </row>
    <row r="74" spans="1:15" ht="13.5" customHeight="1">
      <c r="A74" s="85" t="s">
        <v>50</v>
      </c>
      <c r="B74" s="17"/>
      <c r="C74" s="17"/>
      <c r="D74" s="17"/>
      <c r="E74" s="17"/>
      <c r="F74" s="17"/>
      <c r="G74" s="48"/>
      <c r="H74" s="48"/>
      <c r="I74" s="48"/>
      <c r="J74" s="48"/>
      <c r="K74" s="48"/>
      <c r="L74" s="48"/>
      <c r="M74" s="48"/>
      <c r="N74" s="48"/>
      <c r="O74" s="48"/>
    </row>
    <row r="75" spans="1:15" ht="36.950000000000003" customHeight="1">
      <c r="A75" s="86" t="s">
        <v>166</v>
      </c>
      <c r="B75" s="17" t="s">
        <v>167</v>
      </c>
      <c r="C75" s="17" t="s">
        <v>53</v>
      </c>
      <c r="D75" s="87" t="s">
        <v>113</v>
      </c>
      <c r="E75" s="17" t="s">
        <v>168</v>
      </c>
      <c r="F75" s="17"/>
      <c r="G75" s="48">
        <f>H75+I75+J75</f>
        <v>0</v>
      </c>
      <c r="H75" s="48">
        <v>0</v>
      </c>
      <c r="I75" s="48">
        <v>0</v>
      </c>
      <c r="J75" s="48">
        <v>0</v>
      </c>
      <c r="K75" s="48">
        <f>L75+M75+N75</f>
        <v>0</v>
      </c>
      <c r="L75" s="48">
        <v>0</v>
      </c>
      <c r="M75" s="48">
        <v>0</v>
      </c>
      <c r="N75" s="48">
        <v>0</v>
      </c>
      <c r="O75" s="48" t="s">
        <v>45</v>
      </c>
    </row>
    <row r="76" spans="1:15" ht="15" customHeight="1">
      <c r="A76" s="85" t="s">
        <v>65</v>
      </c>
      <c r="B76" s="17"/>
      <c r="C76" s="17"/>
      <c r="D76" s="17"/>
      <c r="E76" s="17"/>
      <c r="F76" s="17"/>
      <c r="G76" s="48"/>
      <c r="H76" s="48"/>
      <c r="I76" s="48"/>
      <c r="J76" s="48"/>
      <c r="K76" s="48"/>
      <c r="L76" s="48"/>
      <c r="M76" s="48"/>
      <c r="N76" s="48"/>
      <c r="O76" s="48" t="s">
        <v>45</v>
      </c>
    </row>
    <row r="77" spans="1:15" ht="48.95" customHeight="1">
      <c r="A77" s="86" t="s">
        <v>169</v>
      </c>
      <c r="B77" s="17" t="s">
        <v>170</v>
      </c>
      <c r="C77" s="17" t="s">
        <v>53</v>
      </c>
      <c r="D77" s="87" t="s">
        <v>113</v>
      </c>
      <c r="E77" s="17" t="s">
        <v>171</v>
      </c>
      <c r="F77" s="17"/>
      <c r="G77" s="48">
        <f>H77+I77+J77</f>
        <v>0</v>
      </c>
      <c r="H77" s="48">
        <v>0</v>
      </c>
      <c r="I77" s="48">
        <v>0</v>
      </c>
      <c r="J77" s="48">
        <v>0</v>
      </c>
      <c r="K77" s="48">
        <f>L77+M77+N77</f>
        <v>0</v>
      </c>
      <c r="L77" s="48">
        <v>0</v>
      </c>
      <c r="M77" s="48">
        <v>0</v>
      </c>
      <c r="N77" s="48">
        <v>0</v>
      </c>
      <c r="O77" s="48" t="s">
        <v>45</v>
      </c>
    </row>
    <row r="78" spans="1:15" ht="65.099999999999994" customHeight="1">
      <c r="A78" s="86" t="s">
        <v>172</v>
      </c>
      <c r="B78" s="17" t="s">
        <v>173</v>
      </c>
      <c r="C78" s="17" t="s">
        <v>53</v>
      </c>
      <c r="D78" s="87" t="s">
        <v>113</v>
      </c>
      <c r="E78" s="17" t="s">
        <v>174</v>
      </c>
      <c r="F78" s="17"/>
      <c r="G78" s="48">
        <f>H78+I78+J78</f>
        <v>0</v>
      </c>
      <c r="H78" s="48">
        <v>0</v>
      </c>
      <c r="I78" s="48">
        <v>0</v>
      </c>
      <c r="J78" s="48">
        <v>0</v>
      </c>
      <c r="K78" s="48">
        <f>L78+M78+N78</f>
        <v>0</v>
      </c>
      <c r="L78" s="48">
        <v>0</v>
      </c>
      <c r="M78" s="48">
        <v>0</v>
      </c>
      <c r="N78" s="48">
        <v>0</v>
      </c>
      <c r="O78" s="48" t="s">
        <v>45</v>
      </c>
    </row>
    <row r="79" spans="1:15" ht="85.15" customHeight="1">
      <c r="A79" s="86" t="s">
        <v>175</v>
      </c>
      <c r="B79" s="17" t="s">
        <v>176</v>
      </c>
      <c r="C79" s="17" t="s">
        <v>53</v>
      </c>
      <c r="D79" s="87" t="s">
        <v>113</v>
      </c>
      <c r="E79" s="17" t="s">
        <v>177</v>
      </c>
      <c r="F79" s="17"/>
      <c r="G79" s="48">
        <f>H79+I79+J79</f>
        <v>0</v>
      </c>
      <c r="H79" s="48">
        <v>0</v>
      </c>
      <c r="I79" s="48">
        <v>0</v>
      </c>
      <c r="J79" s="48">
        <v>0</v>
      </c>
      <c r="K79" s="48">
        <f>L79+M79+N79</f>
        <v>0</v>
      </c>
      <c r="L79" s="48">
        <v>0</v>
      </c>
      <c r="M79" s="48">
        <v>0</v>
      </c>
      <c r="N79" s="48">
        <v>0</v>
      </c>
      <c r="O79" s="48" t="s">
        <v>45</v>
      </c>
    </row>
    <row r="80" spans="1:15" ht="17.649999999999999" customHeight="1">
      <c r="A80" s="86" t="s">
        <v>178</v>
      </c>
      <c r="B80" s="17" t="s">
        <v>179</v>
      </c>
      <c r="C80" s="17" t="s">
        <v>53</v>
      </c>
      <c r="D80" s="87" t="s">
        <v>113</v>
      </c>
      <c r="E80" s="17" t="s">
        <v>180</v>
      </c>
      <c r="F80" s="17"/>
      <c r="G80" s="48">
        <f>H80+I80+J80</f>
        <v>0</v>
      </c>
      <c r="H80" s="48">
        <v>0</v>
      </c>
      <c r="I80" s="48">
        <v>0</v>
      </c>
      <c r="J80" s="48">
        <v>0</v>
      </c>
      <c r="K80" s="48">
        <f>L80+M80+N80</f>
        <v>0</v>
      </c>
      <c r="L80" s="48">
        <v>0</v>
      </c>
      <c r="M80" s="48">
        <v>0</v>
      </c>
      <c r="N80" s="48">
        <v>0</v>
      </c>
      <c r="O80" s="48"/>
    </row>
    <row r="81" spans="1:15" ht="30.75" customHeight="1">
      <c r="A81" s="86" t="s">
        <v>181</v>
      </c>
      <c r="B81" s="17" t="s">
        <v>182</v>
      </c>
      <c r="C81" s="17" t="s">
        <v>53</v>
      </c>
      <c r="D81" s="87" t="s">
        <v>113</v>
      </c>
      <c r="E81" s="17" t="s">
        <v>183</v>
      </c>
      <c r="F81" s="17" t="s">
        <v>184</v>
      </c>
      <c r="G81" s="48">
        <f>H81+I81+J81</f>
        <v>11300</v>
      </c>
      <c r="H81" s="48">
        <f>H83+H89+H90</f>
        <v>11300</v>
      </c>
      <c r="I81" s="48">
        <f>I83+I89+I90</f>
        <v>0</v>
      </c>
      <c r="J81" s="48">
        <f>J83+J89+J90</f>
        <v>0</v>
      </c>
      <c r="K81" s="48">
        <f>L81+M81+N81</f>
        <v>11300</v>
      </c>
      <c r="L81" s="48">
        <f>L83+L89+L90</f>
        <v>11300</v>
      </c>
      <c r="M81" s="48">
        <f>M83+M89+M90</f>
        <v>0</v>
      </c>
      <c r="N81" s="48">
        <f>N83+N89+N90</f>
        <v>0</v>
      </c>
      <c r="O81" s="48" t="s">
        <v>45</v>
      </c>
    </row>
    <row r="82" spans="1:15" ht="13.5" customHeight="1">
      <c r="A82" s="85" t="s">
        <v>65</v>
      </c>
      <c r="B82" s="17"/>
      <c r="C82" s="17"/>
      <c r="D82" s="17"/>
      <c r="E82" s="17"/>
      <c r="F82" s="17"/>
      <c r="G82" s="48"/>
      <c r="H82" s="48"/>
      <c r="I82" s="48"/>
      <c r="J82" s="48"/>
      <c r="K82" s="48"/>
      <c r="L82" s="48"/>
      <c r="M82" s="48"/>
      <c r="N82" s="48"/>
      <c r="O82" s="48"/>
    </row>
    <row r="83" spans="1:15" ht="30.75" customHeight="1">
      <c r="A83" s="86" t="s">
        <v>185</v>
      </c>
      <c r="B83" s="17" t="s">
        <v>186</v>
      </c>
      <c r="C83" s="17" t="s">
        <v>53</v>
      </c>
      <c r="D83" s="87" t="s">
        <v>113</v>
      </c>
      <c r="E83" s="17" t="s">
        <v>187</v>
      </c>
      <c r="F83" s="17" t="s">
        <v>184</v>
      </c>
      <c r="G83" s="48">
        <f>H83+I83+J83</f>
        <v>11300</v>
      </c>
      <c r="H83" s="48">
        <f>H85+H86+H87+H88</f>
        <v>11300</v>
      </c>
      <c r="I83" s="48">
        <f>I85+I86+I87+I88</f>
        <v>0</v>
      </c>
      <c r="J83" s="48">
        <f>J85+J86+J87+J88</f>
        <v>0</v>
      </c>
      <c r="K83" s="48">
        <f>L83+M83+N83</f>
        <v>11300</v>
      </c>
      <c r="L83" s="48">
        <f>L85+L86+L87+L88</f>
        <v>11300</v>
      </c>
      <c r="M83" s="48">
        <f>M85+M86+M87+M88</f>
        <v>0</v>
      </c>
      <c r="N83" s="48">
        <f>N85+N86+N87+N88</f>
        <v>0</v>
      </c>
      <c r="O83" s="48"/>
    </row>
    <row r="84" spans="1:15" ht="13.5" customHeight="1">
      <c r="A84" s="85" t="s">
        <v>50</v>
      </c>
      <c r="B84" s="17"/>
      <c r="C84" s="17"/>
      <c r="D84" s="87"/>
      <c r="E84" s="17"/>
      <c r="F84" s="17"/>
      <c r="G84" s="48"/>
      <c r="H84" s="48"/>
      <c r="I84" s="48"/>
      <c r="J84" s="48"/>
      <c r="K84" s="48"/>
      <c r="L84" s="48"/>
      <c r="M84" s="48"/>
      <c r="N84" s="48"/>
      <c r="O84" s="48"/>
    </row>
    <row r="85" spans="1:15" ht="18.75" customHeight="1">
      <c r="A85" s="86" t="s">
        <v>188</v>
      </c>
      <c r="B85" s="17"/>
      <c r="C85" s="17" t="s">
        <v>53</v>
      </c>
      <c r="D85" s="87" t="s">
        <v>113</v>
      </c>
      <c r="E85" s="17" t="s">
        <v>187</v>
      </c>
      <c r="F85" s="17" t="s">
        <v>184</v>
      </c>
      <c r="G85" s="48">
        <f t="shared" ref="G85:G91" si="5">H85+I85+J85</f>
        <v>0</v>
      </c>
      <c r="H85" s="48">
        <v>0</v>
      </c>
      <c r="I85" s="48">
        <v>0</v>
      </c>
      <c r="J85" s="48">
        <v>0</v>
      </c>
      <c r="K85" s="48">
        <f t="shared" ref="K85:K91" si="6">L85+M85+N85</f>
        <v>0</v>
      </c>
      <c r="L85" s="48">
        <v>0</v>
      </c>
      <c r="M85" s="48">
        <v>0</v>
      </c>
      <c r="N85" s="48">
        <v>0</v>
      </c>
      <c r="O85" s="48"/>
    </row>
    <row r="86" spans="1:15" ht="79.5" customHeight="1">
      <c r="A86" s="86" t="s">
        <v>189</v>
      </c>
      <c r="B86" s="17"/>
      <c r="C86" s="17" t="s">
        <v>53</v>
      </c>
      <c r="D86" s="87" t="s">
        <v>113</v>
      </c>
      <c r="E86" s="17" t="s">
        <v>187</v>
      </c>
      <c r="F86" s="17" t="s">
        <v>190</v>
      </c>
      <c r="G86" s="48">
        <f t="shared" si="5"/>
        <v>0</v>
      </c>
      <c r="H86" s="48">
        <v>0</v>
      </c>
      <c r="I86" s="48">
        <v>0</v>
      </c>
      <c r="J86" s="48">
        <v>0</v>
      </c>
      <c r="K86" s="48">
        <f t="shared" si="6"/>
        <v>0</v>
      </c>
      <c r="L86" s="48">
        <v>0</v>
      </c>
      <c r="M86" s="48">
        <v>0</v>
      </c>
      <c r="N86" s="48">
        <v>0</v>
      </c>
      <c r="O86" s="48"/>
    </row>
    <row r="87" spans="1:15" ht="18.2" customHeight="1">
      <c r="A87" s="86" t="s">
        <v>191</v>
      </c>
      <c r="B87" s="17"/>
      <c r="C87" s="17" t="s">
        <v>53</v>
      </c>
      <c r="D87" s="87" t="s">
        <v>113</v>
      </c>
      <c r="E87" s="17" t="s">
        <v>187</v>
      </c>
      <c r="F87" s="17" t="s">
        <v>184</v>
      </c>
      <c r="G87" s="48">
        <f t="shared" si="5"/>
        <v>0</v>
      </c>
      <c r="H87" s="48">
        <v>0</v>
      </c>
      <c r="I87" s="48">
        <v>0</v>
      </c>
      <c r="J87" s="48">
        <v>0</v>
      </c>
      <c r="K87" s="48">
        <f t="shared" si="6"/>
        <v>0</v>
      </c>
      <c r="L87" s="48">
        <v>0</v>
      </c>
      <c r="M87" s="48">
        <v>0</v>
      </c>
      <c r="N87" s="48">
        <v>0</v>
      </c>
      <c r="O87" s="48" t="s">
        <v>45</v>
      </c>
    </row>
    <row r="88" spans="1:15" ht="18.75" customHeight="1">
      <c r="A88" s="86" t="s">
        <v>192</v>
      </c>
      <c r="B88" s="17"/>
      <c r="C88" s="17" t="s">
        <v>53</v>
      </c>
      <c r="D88" s="87" t="s">
        <v>113</v>
      </c>
      <c r="E88" s="17" t="s">
        <v>187</v>
      </c>
      <c r="F88" s="17" t="s">
        <v>193</v>
      </c>
      <c r="G88" s="48">
        <f t="shared" si="5"/>
        <v>11300</v>
      </c>
      <c r="H88" s="48">
        <v>11300</v>
      </c>
      <c r="I88" s="48">
        <v>0</v>
      </c>
      <c r="J88" s="48">
        <v>0</v>
      </c>
      <c r="K88" s="48">
        <f t="shared" si="6"/>
        <v>11300</v>
      </c>
      <c r="L88" s="48">
        <v>11300</v>
      </c>
      <c r="M88" s="48">
        <v>0</v>
      </c>
      <c r="N88" s="48">
        <v>0</v>
      </c>
      <c r="O88" s="48" t="s">
        <v>45</v>
      </c>
    </row>
    <row r="89" spans="1:15" ht="58.35" customHeight="1">
      <c r="A89" s="86" t="s">
        <v>194</v>
      </c>
      <c r="B89" s="17" t="s">
        <v>195</v>
      </c>
      <c r="C89" s="17" t="s">
        <v>53</v>
      </c>
      <c r="D89" s="87" t="s">
        <v>113</v>
      </c>
      <c r="E89" s="17" t="s">
        <v>196</v>
      </c>
      <c r="F89" s="17" t="s">
        <v>184</v>
      </c>
      <c r="G89" s="48">
        <f t="shared" si="5"/>
        <v>0</v>
      </c>
      <c r="H89" s="48">
        <v>0</v>
      </c>
      <c r="I89" s="48">
        <v>0</v>
      </c>
      <c r="J89" s="48">
        <v>0</v>
      </c>
      <c r="K89" s="48">
        <f t="shared" si="6"/>
        <v>0</v>
      </c>
      <c r="L89" s="48">
        <v>0</v>
      </c>
      <c r="M89" s="48">
        <v>0</v>
      </c>
      <c r="N89" s="48">
        <v>0</v>
      </c>
      <c r="O89" s="48" t="s">
        <v>45</v>
      </c>
    </row>
    <row r="90" spans="1:15" ht="35.65" customHeight="1">
      <c r="A90" s="86" t="s">
        <v>197</v>
      </c>
      <c r="B90" s="17" t="s">
        <v>198</v>
      </c>
      <c r="C90" s="17" t="s">
        <v>53</v>
      </c>
      <c r="D90" s="87" t="s">
        <v>113</v>
      </c>
      <c r="E90" s="17" t="s">
        <v>199</v>
      </c>
      <c r="F90" s="17" t="s">
        <v>200</v>
      </c>
      <c r="G90" s="48">
        <f t="shared" si="5"/>
        <v>0</v>
      </c>
      <c r="H90" s="48">
        <v>0</v>
      </c>
      <c r="I90" s="48">
        <v>0</v>
      </c>
      <c r="J90" s="48">
        <v>0</v>
      </c>
      <c r="K90" s="48">
        <f t="shared" si="6"/>
        <v>0</v>
      </c>
      <c r="L90" s="48">
        <v>0</v>
      </c>
      <c r="M90" s="48">
        <v>0</v>
      </c>
      <c r="N90" s="48">
        <v>0</v>
      </c>
      <c r="O90" s="48"/>
    </row>
    <row r="91" spans="1:15" ht="30.75" customHeight="1">
      <c r="A91" s="86" t="s">
        <v>201</v>
      </c>
      <c r="B91" s="17" t="s">
        <v>202</v>
      </c>
      <c r="C91" s="17" t="s">
        <v>45</v>
      </c>
      <c r="D91" s="17" t="s">
        <v>45</v>
      </c>
      <c r="E91" s="17" t="s">
        <v>45</v>
      </c>
      <c r="F91" s="17"/>
      <c r="G91" s="48">
        <f t="shared" si="5"/>
        <v>0</v>
      </c>
      <c r="H91" s="48">
        <v>0</v>
      </c>
      <c r="I91" s="48">
        <v>0</v>
      </c>
      <c r="J91" s="48">
        <v>0</v>
      </c>
      <c r="K91" s="48">
        <f t="shared" si="6"/>
        <v>0</v>
      </c>
      <c r="L91" s="48">
        <v>0</v>
      </c>
      <c r="M91" s="48">
        <v>0</v>
      </c>
      <c r="N91" s="48">
        <v>0</v>
      </c>
      <c r="O91" s="48" t="s">
        <v>45</v>
      </c>
    </row>
    <row r="92" spans="1:15" ht="13.5" customHeight="1">
      <c r="A92" s="85" t="s">
        <v>65</v>
      </c>
      <c r="B92" s="17"/>
      <c r="C92" s="17"/>
      <c r="D92" s="17"/>
      <c r="E92" s="17"/>
      <c r="F92" s="17"/>
      <c r="G92" s="48"/>
      <c r="H92" s="48"/>
      <c r="I92" s="48"/>
      <c r="J92" s="48"/>
      <c r="K92" s="48"/>
      <c r="L92" s="48"/>
      <c r="M92" s="48"/>
      <c r="N92" s="48"/>
      <c r="O92" s="48" t="s">
        <v>45</v>
      </c>
    </row>
    <row r="93" spans="1:15" ht="31.35" customHeight="1">
      <c r="A93" s="86" t="s">
        <v>203</v>
      </c>
      <c r="B93" s="17" t="s">
        <v>204</v>
      </c>
      <c r="C93" s="17" t="s">
        <v>53</v>
      </c>
      <c r="D93" s="87" t="s">
        <v>113</v>
      </c>
      <c r="E93" s="17" t="s">
        <v>205</v>
      </c>
      <c r="F93" s="17"/>
      <c r="G93" s="48">
        <f t="shared" ref="G93:G101" si="7">H93+I93+J93</f>
        <v>0</v>
      </c>
      <c r="H93" s="48">
        <v>0</v>
      </c>
      <c r="I93" s="48">
        <v>0</v>
      </c>
      <c r="J93" s="48">
        <v>0</v>
      </c>
      <c r="K93" s="48">
        <f t="shared" ref="K93:K101" si="8">L93+M93+N93</f>
        <v>0</v>
      </c>
      <c r="L93" s="48">
        <v>0</v>
      </c>
      <c r="M93" s="48">
        <v>0</v>
      </c>
      <c r="N93" s="48">
        <v>0</v>
      </c>
      <c r="O93" s="48" t="s">
        <v>45</v>
      </c>
    </row>
    <row r="94" spans="1:15" ht="31.35" customHeight="1">
      <c r="A94" s="86" t="s">
        <v>206</v>
      </c>
      <c r="B94" s="17" t="s">
        <v>207</v>
      </c>
      <c r="C94" s="17" t="s">
        <v>53</v>
      </c>
      <c r="D94" s="87" t="s">
        <v>113</v>
      </c>
      <c r="E94" s="17" t="s">
        <v>208</v>
      </c>
      <c r="F94" s="17"/>
      <c r="G94" s="48">
        <f t="shared" si="7"/>
        <v>0</v>
      </c>
      <c r="H94" s="48">
        <v>0</v>
      </c>
      <c r="I94" s="48">
        <v>0</v>
      </c>
      <c r="J94" s="48">
        <v>0</v>
      </c>
      <c r="K94" s="48">
        <f t="shared" si="8"/>
        <v>0</v>
      </c>
      <c r="L94" s="48">
        <v>0</v>
      </c>
      <c r="M94" s="48">
        <v>0</v>
      </c>
      <c r="N94" s="48">
        <v>0</v>
      </c>
      <c r="O94" s="48" t="s">
        <v>45</v>
      </c>
    </row>
    <row r="95" spans="1:15" ht="17.649999999999999" customHeight="1">
      <c r="A95" s="86" t="s">
        <v>209</v>
      </c>
      <c r="B95" s="17" t="s">
        <v>210</v>
      </c>
      <c r="C95" s="17" t="s">
        <v>53</v>
      </c>
      <c r="D95" s="87" t="s">
        <v>113</v>
      </c>
      <c r="E95" s="17" t="s">
        <v>211</v>
      </c>
      <c r="F95" s="17"/>
      <c r="G95" s="48">
        <f t="shared" si="7"/>
        <v>0</v>
      </c>
      <c r="H95" s="48">
        <v>0</v>
      </c>
      <c r="I95" s="48">
        <v>0</v>
      </c>
      <c r="J95" s="48">
        <v>0</v>
      </c>
      <c r="K95" s="48">
        <f t="shared" si="8"/>
        <v>0</v>
      </c>
      <c r="L95" s="48">
        <v>0</v>
      </c>
      <c r="M95" s="48">
        <v>0</v>
      </c>
      <c r="N95" s="48">
        <v>0</v>
      </c>
      <c r="O95" s="48" t="s">
        <v>45</v>
      </c>
    </row>
    <row r="96" spans="1:15" ht="31.35" customHeight="1">
      <c r="A96" s="86" t="s">
        <v>212</v>
      </c>
      <c r="B96" s="17" t="s">
        <v>213</v>
      </c>
      <c r="C96" s="17" t="s">
        <v>53</v>
      </c>
      <c r="D96" s="87" t="s">
        <v>113</v>
      </c>
      <c r="E96" s="17" t="s">
        <v>214</v>
      </c>
      <c r="F96" s="17"/>
      <c r="G96" s="48">
        <f t="shared" si="7"/>
        <v>0</v>
      </c>
      <c r="H96" s="48">
        <v>0</v>
      </c>
      <c r="I96" s="48">
        <v>0</v>
      </c>
      <c r="J96" s="48">
        <v>0</v>
      </c>
      <c r="K96" s="48">
        <f t="shared" si="8"/>
        <v>0</v>
      </c>
      <c r="L96" s="48">
        <v>0</v>
      </c>
      <c r="M96" s="48">
        <v>0</v>
      </c>
      <c r="N96" s="48">
        <v>0</v>
      </c>
      <c r="O96" s="48" t="s">
        <v>45</v>
      </c>
    </row>
    <row r="97" spans="1:15" ht="20.100000000000001" customHeight="1">
      <c r="A97" s="86" t="s">
        <v>215</v>
      </c>
      <c r="B97" s="17" t="s">
        <v>216</v>
      </c>
      <c r="C97" s="17" t="s">
        <v>53</v>
      </c>
      <c r="D97" s="87" t="s">
        <v>113</v>
      </c>
      <c r="E97" s="17" t="s">
        <v>217</v>
      </c>
      <c r="F97" s="17"/>
      <c r="G97" s="48">
        <f t="shared" si="7"/>
        <v>0</v>
      </c>
      <c r="H97" s="48">
        <v>0</v>
      </c>
      <c r="I97" s="48">
        <v>0</v>
      </c>
      <c r="J97" s="48">
        <v>0</v>
      </c>
      <c r="K97" s="48">
        <f t="shared" si="8"/>
        <v>0</v>
      </c>
      <c r="L97" s="48">
        <v>0</v>
      </c>
      <c r="M97" s="48">
        <v>0</v>
      </c>
      <c r="N97" s="48">
        <v>0</v>
      </c>
      <c r="O97" s="48" t="s">
        <v>45</v>
      </c>
    </row>
    <row r="98" spans="1:15" ht="59.45" customHeight="1">
      <c r="A98" s="86" t="s">
        <v>218</v>
      </c>
      <c r="B98" s="17" t="s">
        <v>219</v>
      </c>
      <c r="C98" s="17" t="s">
        <v>53</v>
      </c>
      <c r="D98" s="87" t="s">
        <v>113</v>
      </c>
      <c r="E98" s="17" t="s">
        <v>220</v>
      </c>
      <c r="F98" s="17"/>
      <c r="G98" s="48">
        <f t="shared" si="7"/>
        <v>0</v>
      </c>
      <c r="H98" s="48">
        <v>0</v>
      </c>
      <c r="I98" s="48">
        <v>0</v>
      </c>
      <c r="J98" s="48">
        <v>0</v>
      </c>
      <c r="K98" s="48">
        <f t="shared" si="8"/>
        <v>0</v>
      </c>
      <c r="L98" s="48">
        <v>0</v>
      </c>
      <c r="M98" s="48">
        <v>0</v>
      </c>
      <c r="N98" s="48">
        <v>0</v>
      </c>
      <c r="O98" s="48" t="s">
        <v>45</v>
      </c>
    </row>
    <row r="99" spans="1:15" ht="34.5" customHeight="1">
      <c r="A99" s="86" t="s">
        <v>221</v>
      </c>
      <c r="B99" s="17" t="s">
        <v>222</v>
      </c>
      <c r="C99" s="17" t="s">
        <v>45</v>
      </c>
      <c r="D99" s="17" t="s">
        <v>45</v>
      </c>
      <c r="E99" s="17" t="s">
        <v>45</v>
      </c>
      <c r="F99" s="17"/>
      <c r="G99" s="48">
        <f t="shared" si="7"/>
        <v>0</v>
      </c>
      <c r="H99" s="48">
        <v>0</v>
      </c>
      <c r="I99" s="48">
        <v>0</v>
      </c>
      <c r="J99" s="48">
        <v>0</v>
      </c>
      <c r="K99" s="48">
        <f t="shared" si="8"/>
        <v>0</v>
      </c>
      <c r="L99" s="48">
        <v>0</v>
      </c>
      <c r="M99" s="48">
        <v>0</v>
      </c>
      <c r="N99" s="48">
        <v>0</v>
      </c>
      <c r="O99" s="48" t="s">
        <v>45</v>
      </c>
    </row>
    <row r="100" spans="1:15" ht="62.1" customHeight="1">
      <c r="A100" s="86" t="s">
        <v>223</v>
      </c>
      <c r="B100" s="17" t="s">
        <v>224</v>
      </c>
      <c r="C100" s="17" t="s">
        <v>53</v>
      </c>
      <c r="D100" s="87" t="s">
        <v>113</v>
      </c>
      <c r="E100" s="17" t="s">
        <v>225</v>
      </c>
      <c r="F100" s="17"/>
      <c r="G100" s="48">
        <f t="shared" si="7"/>
        <v>0</v>
      </c>
      <c r="H100" s="48">
        <v>0</v>
      </c>
      <c r="I100" s="48">
        <v>0</v>
      </c>
      <c r="J100" s="48">
        <v>0</v>
      </c>
      <c r="K100" s="48">
        <f t="shared" si="8"/>
        <v>0</v>
      </c>
      <c r="L100" s="48">
        <v>0</v>
      </c>
      <c r="M100" s="48">
        <v>0</v>
      </c>
      <c r="N100" s="48">
        <v>0</v>
      </c>
      <c r="O100" s="48"/>
    </row>
    <row r="101" spans="1:15" ht="30" customHeight="1">
      <c r="A101" s="86" t="s">
        <v>227</v>
      </c>
      <c r="B101" s="17" t="s">
        <v>228</v>
      </c>
      <c r="C101" s="17" t="s">
        <v>45</v>
      </c>
      <c r="D101" s="17" t="s">
        <v>45</v>
      </c>
      <c r="E101" s="17" t="s">
        <v>45</v>
      </c>
      <c r="F101" s="17"/>
      <c r="G101" s="48">
        <f t="shared" si="7"/>
        <v>2615860</v>
      </c>
      <c r="H101" s="48">
        <f>H103+H104+H105+H135+H136</f>
        <v>2510900</v>
      </c>
      <c r="I101" s="48">
        <f>I103+I104+I105+I135+I136</f>
        <v>4200</v>
      </c>
      <c r="J101" s="48">
        <f>J103+J104+J105+J135+J136</f>
        <v>100760</v>
      </c>
      <c r="K101" s="48">
        <f t="shared" si="8"/>
        <v>2714660</v>
      </c>
      <c r="L101" s="48">
        <f>L103+L104+L105+L135+L136</f>
        <v>2609500</v>
      </c>
      <c r="M101" s="48">
        <f>M103+M104+M105+M135+M136</f>
        <v>4400</v>
      </c>
      <c r="N101" s="48">
        <f>N103+N104+N105+N135+N136</f>
        <v>100760</v>
      </c>
      <c r="O101" s="48"/>
    </row>
    <row r="102" spans="1:15" ht="13.5" customHeight="1">
      <c r="A102" s="85" t="s">
        <v>50</v>
      </c>
      <c r="B102" s="17"/>
      <c r="C102" s="17"/>
      <c r="D102" s="17"/>
      <c r="E102" s="17"/>
      <c r="F102" s="17"/>
      <c r="G102" s="48"/>
      <c r="H102" s="48"/>
      <c r="I102" s="48"/>
      <c r="J102" s="48"/>
      <c r="K102" s="48"/>
      <c r="L102" s="48"/>
      <c r="M102" s="48"/>
      <c r="N102" s="48"/>
      <c r="O102" s="48"/>
    </row>
    <row r="103" spans="1:15" ht="32.65" customHeight="1">
      <c r="A103" s="86" t="s">
        <v>229</v>
      </c>
      <c r="B103" s="17" t="s">
        <v>230</v>
      </c>
      <c r="C103" s="17" t="s">
        <v>53</v>
      </c>
      <c r="D103" s="87" t="s">
        <v>113</v>
      </c>
      <c r="E103" s="17" t="s">
        <v>231</v>
      </c>
      <c r="F103" s="17"/>
      <c r="G103" s="48">
        <f>H103+I103+J103</f>
        <v>0</v>
      </c>
      <c r="H103" s="48">
        <v>0</v>
      </c>
      <c r="I103" s="48">
        <v>0</v>
      </c>
      <c r="J103" s="48">
        <v>0</v>
      </c>
      <c r="K103" s="48">
        <f>L103+M103+N103</f>
        <v>0</v>
      </c>
      <c r="L103" s="48">
        <v>0</v>
      </c>
      <c r="M103" s="48">
        <v>0</v>
      </c>
      <c r="N103" s="48">
        <v>0</v>
      </c>
      <c r="O103" s="48"/>
    </row>
    <row r="104" spans="1:15" ht="49.5" customHeight="1">
      <c r="A104" s="86" t="s">
        <v>232</v>
      </c>
      <c r="B104" s="17" t="s">
        <v>233</v>
      </c>
      <c r="C104" s="17" t="s">
        <v>53</v>
      </c>
      <c r="D104" s="87" t="s">
        <v>113</v>
      </c>
      <c r="E104" s="17" t="s">
        <v>234</v>
      </c>
      <c r="F104" s="17"/>
      <c r="G104" s="48">
        <f>H104+I104+J104</f>
        <v>0</v>
      </c>
      <c r="H104" s="48">
        <v>0</v>
      </c>
      <c r="I104" s="48">
        <v>0</v>
      </c>
      <c r="J104" s="48">
        <v>0</v>
      </c>
      <c r="K104" s="48">
        <f>L104+M104+N104</f>
        <v>0</v>
      </c>
      <c r="L104" s="48">
        <v>0</v>
      </c>
      <c r="M104" s="48">
        <v>0</v>
      </c>
      <c r="N104" s="48">
        <v>0</v>
      </c>
      <c r="O104" s="48"/>
    </row>
    <row r="105" spans="1:15" ht="16.899999999999999" customHeight="1">
      <c r="A105" s="86" t="s">
        <v>235</v>
      </c>
      <c r="B105" s="17" t="s">
        <v>236</v>
      </c>
      <c r="C105" s="17" t="s">
        <v>45</v>
      </c>
      <c r="D105" s="87" t="s">
        <v>113</v>
      </c>
      <c r="E105" s="17" t="s">
        <v>237</v>
      </c>
      <c r="F105" s="17"/>
      <c r="G105" s="48">
        <f>H105+I105+J105</f>
        <v>171460</v>
      </c>
      <c r="H105" s="48">
        <f>H107+H108+H109+H114+H115+H116+H117+H118+H119+H120+H121+H122+H123+H124+H125+H126+H127</f>
        <v>66500</v>
      </c>
      <c r="I105" s="48">
        <f>I107+I108+I109+I114+I115+I116+I117+I118+I119+I120+I121+I122+I123+I124+I125+I126+I127</f>
        <v>4200</v>
      </c>
      <c r="J105" s="48">
        <f>J107+J108+J109+J114+J115+J116+J117+J118+J119+J120+J121+J122+J123+J124+J125+J126+J127</f>
        <v>100760</v>
      </c>
      <c r="K105" s="48">
        <f>L105+M105+N105</f>
        <v>174360</v>
      </c>
      <c r="L105" s="48">
        <f>L107+L108+L109+L114+L115+L116+L117+L118+L119+L120+L121+L122+L123+L124+L125+L126+L127</f>
        <v>69200</v>
      </c>
      <c r="M105" s="48">
        <f>M107+M108+M109+M114+M115+M116+M117+M118+M119+M120+M121+M122+M123+M124+M125+M126+M127</f>
        <v>4400</v>
      </c>
      <c r="N105" s="48">
        <f>N107+N108+N109+N114+N115+N116+N117+N118+N119+N120+N121+N122+N123+N124+N125+N126+N127</f>
        <v>100760</v>
      </c>
      <c r="O105" s="48"/>
    </row>
    <row r="106" spans="1:15" ht="13.5" customHeight="1">
      <c r="A106" s="85" t="s">
        <v>65</v>
      </c>
      <c r="B106" s="17"/>
      <c r="C106" s="17"/>
      <c r="D106" s="17"/>
      <c r="E106" s="17"/>
      <c r="F106" s="17"/>
      <c r="G106" s="48"/>
      <c r="H106" s="48"/>
      <c r="I106" s="48"/>
      <c r="J106" s="48"/>
      <c r="K106" s="48"/>
      <c r="L106" s="48"/>
      <c r="M106" s="48"/>
      <c r="N106" s="48"/>
      <c r="O106" s="48"/>
    </row>
    <row r="107" spans="1:15" ht="17.649999999999999" customHeight="1">
      <c r="A107" s="86" t="s">
        <v>238</v>
      </c>
      <c r="B107" s="17"/>
      <c r="C107" s="17" t="s">
        <v>53</v>
      </c>
      <c r="D107" s="87" t="s">
        <v>113</v>
      </c>
      <c r="E107" s="17" t="s">
        <v>237</v>
      </c>
      <c r="F107" s="17" t="s">
        <v>239</v>
      </c>
      <c r="G107" s="48">
        <f t="shared" ref="G107:G127" si="9">H107+I107+J107</f>
        <v>4500</v>
      </c>
      <c r="H107" s="48">
        <v>0</v>
      </c>
      <c r="I107" s="48">
        <v>0</v>
      </c>
      <c r="J107" s="48">
        <v>4500</v>
      </c>
      <c r="K107" s="48">
        <f t="shared" ref="K107:K127" si="10">L107+M107+N107</f>
        <v>4500</v>
      </c>
      <c r="L107" s="48">
        <v>0</v>
      </c>
      <c r="M107" s="48">
        <v>0</v>
      </c>
      <c r="N107" s="48">
        <v>4500</v>
      </c>
      <c r="O107" s="48"/>
    </row>
    <row r="108" spans="1:15" ht="18.75" customHeight="1">
      <c r="A108" s="86" t="s">
        <v>240</v>
      </c>
      <c r="B108" s="17"/>
      <c r="C108" s="17" t="s">
        <v>53</v>
      </c>
      <c r="D108" s="87" t="s">
        <v>113</v>
      </c>
      <c r="E108" s="17" t="s">
        <v>237</v>
      </c>
      <c r="F108" s="17" t="s">
        <v>241</v>
      </c>
      <c r="G108" s="48">
        <f t="shared" si="9"/>
        <v>0</v>
      </c>
      <c r="H108" s="48">
        <v>0</v>
      </c>
      <c r="I108" s="48">
        <v>0</v>
      </c>
      <c r="J108" s="48">
        <v>0</v>
      </c>
      <c r="K108" s="48">
        <f t="shared" si="10"/>
        <v>0</v>
      </c>
      <c r="L108" s="48">
        <v>0</v>
      </c>
      <c r="M108" s="48">
        <v>0</v>
      </c>
      <c r="N108" s="48">
        <v>0</v>
      </c>
      <c r="O108" s="48"/>
    </row>
    <row r="109" spans="1:15" ht="18.2" customHeight="1">
      <c r="A109" s="86" t="s">
        <v>242</v>
      </c>
      <c r="B109" s="17"/>
      <c r="C109" s="17" t="s">
        <v>53</v>
      </c>
      <c r="D109" s="87" t="s">
        <v>113</v>
      </c>
      <c r="E109" s="17" t="s">
        <v>237</v>
      </c>
      <c r="F109" s="17" t="s">
        <v>243</v>
      </c>
      <c r="G109" s="48">
        <f t="shared" si="9"/>
        <v>66500</v>
      </c>
      <c r="H109" s="48">
        <f>H110+H111+H112+H113</f>
        <v>66500</v>
      </c>
      <c r="I109" s="48">
        <f>I110+I111+I112+I113</f>
        <v>0</v>
      </c>
      <c r="J109" s="48">
        <f>J110+J111+J112+J113</f>
        <v>0</v>
      </c>
      <c r="K109" s="48">
        <f t="shared" si="10"/>
        <v>69200</v>
      </c>
      <c r="L109" s="48">
        <f>L110+L111+L112+L113</f>
        <v>69200</v>
      </c>
      <c r="M109" s="48">
        <f>M110+M111+M112+M113</f>
        <v>0</v>
      </c>
      <c r="N109" s="48">
        <f>N110+N111+N112+N113</f>
        <v>0</v>
      </c>
      <c r="O109" s="48"/>
    </row>
    <row r="110" spans="1:15" ht="20.100000000000001" customHeight="1">
      <c r="A110" s="86" t="s">
        <v>244</v>
      </c>
      <c r="B110" s="17"/>
      <c r="C110" s="17" t="s">
        <v>53</v>
      </c>
      <c r="D110" s="87" t="s">
        <v>113</v>
      </c>
      <c r="E110" s="17" t="s">
        <v>237</v>
      </c>
      <c r="F110" s="17" t="s">
        <v>245</v>
      </c>
      <c r="G110" s="48">
        <f t="shared" si="9"/>
        <v>39600</v>
      </c>
      <c r="H110" s="48">
        <v>39600</v>
      </c>
      <c r="I110" s="48">
        <v>0</v>
      </c>
      <c r="J110" s="48">
        <v>0</v>
      </c>
      <c r="K110" s="48">
        <f t="shared" si="10"/>
        <v>41200</v>
      </c>
      <c r="L110" s="48">
        <v>41200</v>
      </c>
      <c r="M110" s="48">
        <v>0</v>
      </c>
      <c r="N110" s="48">
        <v>0</v>
      </c>
      <c r="O110" s="48"/>
    </row>
    <row r="111" spans="1:15" ht="31.35" customHeight="1">
      <c r="A111" s="86" t="s">
        <v>246</v>
      </c>
      <c r="B111" s="17"/>
      <c r="C111" s="17" t="s">
        <v>53</v>
      </c>
      <c r="D111" s="87" t="s">
        <v>113</v>
      </c>
      <c r="E111" s="17" t="s">
        <v>237</v>
      </c>
      <c r="F111" s="17" t="s">
        <v>247</v>
      </c>
      <c r="G111" s="48">
        <f t="shared" si="9"/>
        <v>0</v>
      </c>
      <c r="H111" s="48">
        <v>0</v>
      </c>
      <c r="I111" s="48">
        <v>0</v>
      </c>
      <c r="J111" s="48">
        <v>0</v>
      </c>
      <c r="K111" s="48">
        <f t="shared" si="10"/>
        <v>0</v>
      </c>
      <c r="L111" s="48">
        <v>0</v>
      </c>
      <c r="M111" s="48">
        <v>0</v>
      </c>
      <c r="N111" s="48">
        <v>0</v>
      </c>
      <c r="O111" s="48"/>
    </row>
    <row r="112" spans="1:15" ht="30.75" customHeight="1">
      <c r="A112" s="86" t="s">
        <v>248</v>
      </c>
      <c r="B112" s="17"/>
      <c r="C112" s="17" t="s">
        <v>53</v>
      </c>
      <c r="D112" s="87" t="s">
        <v>113</v>
      </c>
      <c r="E112" s="17" t="s">
        <v>237</v>
      </c>
      <c r="F112" s="17" t="s">
        <v>249</v>
      </c>
      <c r="G112" s="48">
        <f t="shared" si="9"/>
        <v>12500</v>
      </c>
      <c r="H112" s="48">
        <v>12500</v>
      </c>
      <c r="I112" s="48">
        <v>0</v>
      </c>
      <c r="J112" s="48">
        <v>0</v>
      </c>
      <c r="K112" s="48">
        <f t="shared" si="10"/>
        <v>13000</v>
      </c>
      <c r="L112" s="48">
        <v>13000</v>
      </c>
      <c r="M112" s="48">
        <v>0</v>
      </c>
      <c r="N112" s="48">
        <v>0</v>
      </c>
      <c r="O112" s="48"/>
    </row>
    <row r="113" spans="1:15" ht="17.649999999999999" customHeight="1">
      <c r="A113" s="86" t="s">
        <v>250</v>
      </c>
      <c r="B113" s="17"/>
      <c r="C113" s="17" t="s">
        <v>53</v>
      </c>
      <c r="D113" s="87" t="s">
        <v>113</v>
      </c>
      <c r="E113" s="17" t="s">
        <v>237</v>
      </c>
      <c r="F113" s="17" t="s">
        <v>251</v>
      </c>
      <c r="G113" s="48">
        <f t="shared" si="9"/>
        <v>14400</v>
      </c>
      <c r="H113" s="48">
        <v>14400</v>
      </c>
      <c r="I113" s="48">
        <v>0</v>
      </c>
      <c r="J113" s="48">
        <v>0</v>
      </c>
      <c r="K113" s="48">
        <f t="shared" si="10"/>
        <v>15000</v>
      </c>
      <c r="L113" s="48">
        <v>15000</v>
      </c>
      <c r="M113" s="48">
        <v>0</v>
      </c>
      <c r="N113" s="48">
        <v>0</v>
      </c>
      <c r="O113" s="48"/>
    </row>
    <row r="114" spans="1:15" ht="17.649999999999999" customHeight="1">
      <c r="A114" s="86" t="s">
        <v>252</v>
      </c>
      <c r="B114" s="17"/>
      <c r="C114" s="17" t="s">
        <v>53</v>
      </c>
      <c r="D114" s="87" t="s">
        <v>113</v>
      </c>
      <c r="E114" s="17" t="s">
        <v>237</v>
      </c>
      <c r="F114" s="17" t="s">
        <v>253</v>
      </c>
      <c r="G114" s="48">
        <f t="shared" si="9"/>
        <v>0</v>
      </c>
      <c r="H114" s="48">
        <v>0</v>
      </c>
      <c r="I114" s="48">
        <v>0</v>
      </c>
      <c r="J114" s="48">
        <v>0</v>
      </c>
      <c r="K114" s="48">
        <f t="shared" si="10"/>
        <v>0</v>
      </c>
      <c r="L114" s="48">
        <v>0</v>
      </c>
      <c r="M114" s="48">
        <v>0</v>
      </c>
      <c r="N114" s="48">
        <v>0</v>
      </c>
      <c r="O114" s="48"/>
    </row>
    <row r="115" spans="1:15" ht="17.649999999999999" customHeight="1">
      <c r="A115" s="86" t="s">
        <v>254</v>
      </c>
      <c r="B115" s="17"/>
      <c r="C115" s="17" t="s">
        <v>53</v>
      </c>
      <c r="D115" s="87" t="s">
        <v>113</v>
      </c>
      <c r="E115" s="17" t="s">
        <v>237</v>
      </c>
      <c r="F115" s="17" t="s">
        <v>255</v>
      </c>
      <c r="G115" s="48">
        <f t="shared" si="9"/>
        <v>23000</v>
      </c>
      <c r="H115" s="48">
        <v>0</v>
      </c>
      <c r="I115" s="48">
        <v>0</v>
      </c>
      <c r="J115" s="48">
        <v>23000</v>
      </c>
      <c r="K115" s="48">
        <f t="shared" si="10"/>
        <v>23000</v>
      </c>
      <c r="L115" s="48">
        <v>0</v>
      </c>
      <c r="M115" s="48">
        <v>0</v>
      </c>
      <c r="N115" s="48">
        <v>23000</v>
      </c>
      <c r="O115" s="48"/>
    </row>
    <row r="116" spans="1:15" ht="50.1" customHeight="1">
      <c r="A116" s="86" t="s">
        <v>256</v>
      </c>
      <c r="B116" s="17"/>
      <c r="C116" s="17" t="s">
        <v>53</v>
      </c>
      <c r="D116" s="87" t="s">
        <v>113</v>
      </c>
      <c r="E116" s="17" t="s">
        <v>237</v>
      </c>
      <c r="F116" s="17" t="s">
        <v>257</v>
      </c>
      <c r="G116" s="48">
        <f t="shared" si="9"/>
        <v>0</v>
      </c>
      <c r="H116" s="48">
        <v>0</v>
      </c>
      <c r="I116" s="48">
        <v>0</v>
      </c>
      <c r="J116" s="48">
        <v>0</v>
      </c>
      <c r="K116" s="48">
        <f t="shared" si="10"/>
        <v>0</v>
      </c>
      <c r="L116" s="48">
        <v>0</v>
      </c>
      <c r="M116" s="48">
        <v>0</v>
      </c>
      <c r="N116" s="48">
        <v>0</v>
      </c>
      <c r="O116" s="48"/>
    </row>
    <row r="117" spans="1:15" ht="72" customHeight="1">
      <c r="A117" s="86" t="s">
        <v>258</v>
      </c>
      <c r="B117" s="17"/>
      <c r="C117" s="17" t="s">
        <v>53</v>
      </c>
      <c r="D117" s="87" t="s">
        <v>113</v>
      </c>
      <c r="E117" s="17" t="s">
        <v>237</v>
      </c>
      <c r="F117" s="17" t="s">
        <v>259</v>
      </c>
      <c r="G117" s="48">
        <f t="shared" si="9"/>
        <v>5000</v>
      </c>
      <c r="H117" s="48">
        <v>0</v>
      </c>
      <c r="I117" s="48">
        <v>0</v>
      </c>
      <c r="J117" s="48">
        <v>5000</v>
      </c>
      <c r="K117" s="48">
        <f t="shared" si="10"/>
        <v>5000</v>
      </c>
      <c r="L117" s="48">
        <v>0</v>
      </c>
      <c r="M117" s="48">
        <v>0</v>
      </c>
      <c r="N117" s="48">
        <v>5000</v>
      </c>
      <c r="O117" s="48"/>
    </row>
    <row r="118" spans="1:15" ht="49.5" customHeight="1">
      <c r="A118" s="86" t="s">
        <v>260</v>
      </c>
      <c r="B118" s="17"/>
      <c r="C118" s="17" t="s">
        <v>53</v>
      </c>
      <c r="D118" s="87" t="s">
        <v>113</v>
      </c>
      <c r="E118" s="17" t="s">
        <v>237</v>
      </c>
      <c r="F118" s="17" t="s">
        <v>261</v>
      </c>
      <c r="G118" s="48">
        <f t="shared" si="9"/>
        <v>0</v>
      </c>
      <c r="H118" s="48">
        <v>0</v>
      </c>
      <c r="I118" s="48">
        <v>0</v>
      </c>
      <c r="J118" s="48">
        <v>0</v>
      </c>
      <c r="K118" s="48">
        <f t="shared" si="10"/>
        <v>0</v>
      </c>
      <c r="L118" s="48">
        <v>0</v>
      </c>
      <c r="M118" s="48">
        <v>0</v>
      </c>
      <c r="N118" s="48">
        <v>0</v>
      </c>
      <c r="O118" s="48"/>
    </row>
    <row r="119" spans="1:15" ht="20.100000000000001" customHeight="1">
      <c r="A119" s="86" t="s">
        <v>262</v>
      </c>
      <c r="B119" s="17"/>
      <c r="C119" s="17" t="s">
        <v>53</v>
      </c>
      <c r="D119" s="87" t="s">
        <v>113</v>
      </c>
      <c r="E119" s="17" t="s">
        <v>237</v>
      </c>
      <c r="F119" s="17" t="s">
        <v>138</v>
      </c>
      <c r="G119" s="48">
        <f t="shared" si="9"/>
        <v>15000</v>
      </c>
      <c r="H119" s="48">
        <v>0</v>
      </c>
      <c r="I119" s="48">
        <v>0</v>
      </c>
      <c r="J119" s="48">
        <v>15000</v>
      </c>
      <c r="K119" s="48">
        <f t="shared" si="10"/>
        <v>15000</v>
      </c>
      <c r="L119" s="48">
        <v>0</v>
      </c>
      <c r="M119" s="48">
        <v>0</v>
      </c>
      <c r="N119" s="48">
        <v>15000</v>
      </c>
      <c r="O119" s="48"/>
    </row>
    <row r="120" spans="1:15" ht="73.349999999999994" customHeight="1">
      <c r="A120" s="86" t="s">
        <v>263</v>
      </c>
      <c r="B120" s="17"/>
      <c r="C120" s="17" t="s">
        <v>53</v>
      </c>
      <c r="D120" s="87" t="s">
        <v>113</v>
      </c>
      <c r="E120" s="17" t="s">
        <v>237</v>
      </c>
      <c r="F120" s="17" t="s">
        <v>264</v>
      </c>
      <c r="G120" s="48">
        <f t="shared" si="9"/>
        <v>0</v>
      </c>
      <c r="H120" s="48">
        <v>0</v>
      </c>
      <c r="I120" s="48">
        <v>0</v>
      </c>
      <c r="J120" s="48">
        <v>0</v>
      </c>
      <c r="K120" s="48">
        <f t="shared" si="10"/>
        <v>0</v>
      </c>
      <c r="L120" s="48">
        <v>0</v>
      </c>
      <c r="M120" s="48">
        <v>0</v>
      </c>
      <c r="N120" s="48">
        <v>0</v>
      </c>
      <c r="O120" s="48"/>
    </row>
    <row r="121" spans="1:15" ht="47.1" customHeight="1">
      <c r="A121" s="86" t="s">
        <v>265</v>
      </c>
      <c r="B121" s="17"/>
      <c r="C121" s="17" t="s">
        <v>53</v>
      </c>
      <c r="D121" s="87" t="s">
        <v>113</v>
      </c>
      <c r="E121" s="17" t="s">
        <v>237</v>
      </c>
      <c r="F121" s="17" t="s">
        <v>266</v>
      </c>
      <c r="G121" s="48">
        <f t="shared" si="9"/>
        <v>0</v>
      </c>
      <c r="H121" s="48">
        <v>0</v>
      </c>
      <c r="I121" s="48">
        <v>0</v>
      </c>
      <c r="J121" s="48">
        <v>0</v>
      </c>
      <c r="K121" s="48">
        <f t="shared" si="10"/>
        <v>0</v>
      </c>
      <c r="L121" s="48">
        <v>0</v>
      </c>
      <c r="M121" s="48">
        <v>0</v>
      </c>
      <c r="N121" s="48">
        <v>0</v>
      </c>
      <c r="O121" s="48"/>
    </row>
    <row r="122" spans="1:15" ht="83.85" customHeight="1">
      <c r="A122" s="86" t="s">
        <v>267</v>
      </c>
      <c r="B122" s="17"/>
      <c r="C122" s="17" t="s">
        <v>53</v>
      </c>
      <c r="D122" s="87" t="s">
        <v>113</v>
      </c>
      <c r="E122" s="17" t="s">
        <v>237</v>
      </c>
      <c r="F122" s="17" t="s">
        <v>268</v>
      </c>
      <c r="G122" s="48">
        <f t="shared" si="9"/>
        <v>30000</v>
      </c>
      <c r="H122" s="48">
        <v>0</v>
      </c>
      <c r="I122" s="48">
        <v>0</v>
      </c>
      <c r="J122" s="48">
        <v>30000</v>
      </c>
      <c r="K122" s="48">
        <f t="shared" si="10"/>
        <v>30000</v>
      </c>
      <c r="L122" s="48">
        <v>0</v>
      </c>
      <c r="M122" s="48">
        <v>0</v>
      </c>
      <c r="N122" s="48">
        <v>30000</v>
      </c>
      <c r="O122" s="48"/>
    </row>
    <row r="123" spans="1:15" ht="33.950000000000003" customHeight="1">
      <c r="A123" s="86" t="s">
        <v>269</v>
      </c>
      <c r="B123" s="17"/>
      <c r="C123" s="17" t="s">
        <v>53</v>
      </c>
      <c r="D123" s="87" t="s">
        <v>113</v>
      </c>
      <c r="E123" s="17" t="s">
        <v>237</v>
      </c>
      <c r="F123" s="17" t="s">
        <v>270</v>
      </c>
      <c r="G123" s="48">
        <f t="shared" si="9"/>
        <v>2000</v>
      </c>
      <c r="H123" s="48">
        <v>0</v>
      </c>
      <c r="I123" s="48">
        <v>0</v>
      </c>
      <c r="J123" s="48">
        <v>2000</v>
      </c>
      <c r="K123" s="48">
        <f t="shared" si="10"/>
        <v>2000</v>
      </c>
      <c r="L123" s="48">
        <v>0</v>
      </c>
      <c r="M123" s="48">
        <v>0</v>
      </c>
      <c r="N123" s="48">
        <v>2000</v>
      </c>
      <c r="O123" s="48"/>
    </row>
    <row r="124" spans="1:15" ht="20.65" customHeight="1">
      <c r="A124" s="86" t="s">
        <v>262</v>
      </c>
      <c r="B124" s="17"/>
      <c r="C124" s="17" t="s">
        <v>93</v>
      </c>
      <c r="D124" s="87" t="s">
        <v>113</v>
      </c>
      <c r="E124" s="17" t="s">
        <v>237</v>
      </c>
      <c r="F124" s="17" t="s">
        <v>271</v>
      </c>
      <c r="G124" s="48">
        <f t="shared" si="9"/>
        <v>4200</v>
      </c>
      <c r="H124" s="48">
        <v>0</v>
      </c>
      <c r="I124" s="48">
        <v>4200</v>
      </c>
      <c r="J124" s="48">
        <v>0</v>
      </c>
      <c r="K124" s="48">
        <f t="shared" si="10"/>
        <v>4400</v>
      </c>
      <c r="L124" s="48">
        <v>0</v>
      </c>
      <c r="M124" s="48">
        <v>4400</v>
      </c>
      <c r="N124" s="48">
        <v>0</v>
      </c>
      <c r="O124" s="48"/>
    </row>
    <row r="125" spans="1:15" ht="34.5" customHeight="1">
      <c r="A125" s="86" t="s">
        <v>272</v>
      </c>
      <c r="B125" s="17"/>
      <c r="C125" s="17" t="s">
        <v>273</v>
      </c>
      <c r="D125" s="87" t="s">
        <v>113</v>
      </c>
      <c r="E125" s="17" t="s">
        <v>237</v>
      </c>
      <c r="F125" s="17" t="s">
        <v>138</v>
      </c>
      <c r="G125" s="48">
        <f t="shared" si="9"/>
        <v>5000</v>
      </c>
      <c r="H125" s="48">
        <v>0</v>
      </c>
      <c r="I125" s="48">
        <v>0</v>
      </c>
      <c r="J125" s="48">
        <v>5000</v>
      </c>
      <c r="K125" s="48">
        <f t="shared" si="10"/>
        <v>5000</v>
      </c>
      <c r="L125" s="48">
        <v>0</v>
      </c>
      <c r="M125" s="48">
        <v>0</v>
      </c>
      <c r="N125" s="48">
        <v>5000</v>
      </c>
      <c r="O125" s="48"/>
    </row>
    <row r="126" spans="1:15" ht="20.100000000000001" customHeight="1">
      <c r="A126" s="86" t="s">
        <v>274</v>
      </c>
      <c r="B126" s="17"/>
      <c r="C126" s="17" t="s">
        <v>53</v>
      </c>
      <c r="D126" s="87" t="s">
        <v>113</v>
      </c>
      <c r="E126" s="17" t="s">
        <v>237</v>
      </c>
      <c r="F126" s="17" t="s">
        <v>275</v>
      </c>
      <c r="G126" s="48">
        <f t="shared" si="9"/>
        <v>0</v>
      </c>
      <c r="H126" s="48">
        <v>0</v>
      </c>
      <c r="I126" s="48">
        <v>0</v>
      </c>
      <c r="J126" s="48">
        <v>0</v>
      </c>
      <c r="K126" s="48">
        <f t="shared" si="10"/>
        <v>0</v>
      </c>
      <c r="L126" s="48">
        <v>0</v>
      </c>
      <c r="M126" s="48">
        <v>0</v>
      </c>
      <c r="N126" s="48">
        <v>0</v>
      </c>
      <c r="O126" s="48"/>
    </row>
    <row r="127" spans="1:15" ht="31.35" customHeight="1">
      <c r="A127" s="86" t="s">
        <v>279</v>
      </c>
      <c r="B127" s="17"/>
      <c r="C127" s="17" t="s">
        <v>53</v>
      </c>
      <c r="D127" s="87" t="s">
        <v>113</v>
      </c>
      <c r="E127" s="17" t="s">
        <v>237</v>
      </c>
      <c r="F127" s="17" t="s">
        <v>174</v>
      </c>
      <c r="G127" s="48">
        <f t="shared" si="9"/>
        <v>16260</v>
      </c>
      <c r="H127" s="48">
        <f>H128+H129+H130+H131+H132+H133+H134</f>
        <v>0</v>
      </c>
      <c r="I127" s="48">
        <f>I128+I129+I130+I131+I132+I133+I134</f>
        <v>0</v>
      </c>
      <c r="J127" s="48">
        <f>J128+J129+J130+J131+J132+J133+J134</f>
        <v>16260</v>
      </c>
      <c r="K127" s="48">
        <f t="shared" si="10"/>
        <v>16260</v>
      </c>
      <c r="L127" s="48">
        <f>L128+L129+L130+L131+L132+L133+L134</f>
        <v>0</v>
      </c>
      <c r="M127" s="48">
        <f>M128+M129+M130+M131+M132+M133+M134</f>
        <v>0</v>
      </c>
      <c r="N127" s="48">
        <f>N128+N129+N130+N131+N132+N133+N134</f>
        <v>16260</v>
      </c>
      <c r="O127" s="48"/>
    </row>
    <row r="128" spans="1:15" ht="13.5" customHeight="1">
      <c r="A128" s="85" t="s">
        <v>50</v>
      </c>
      <c r="B128" s="17"/>
      <c r="C128" s="17"/>
      <c r="D128" s="17"/>
      <c r="E128" s="17"/>
      <c r="F128" s="17"/>
      <c r="G128" s="48"/>
      <c r="H128" s="48"/>
      <c r="I128" s="48"/>
      <c r="J128" s="48"/>
      <c r="K128" s="48"/>
      <c r="L128" s="48"/>
      <c r="M128" s="48"/>
      <c r="N128" s="48"/>
      <c r="O128" s="48"/>
    </row>
    <row r="129" spans="1:15" ht="48.95" customHeight="1">
      <c r="A129" s="86" t="s">
        <v>280</v>
      </c>
      <c r="B129" s="17"/>
      <c r="C129" s="17" t="s">
        <v>53</v>
      </c>
      <c r="D129" s="87" t="s">
        <v>113</v>
      </c>
      <c r="E129" s="17" t="s">
        <v>237</v>
      </c>
      <c r="F129" s="17" t="s">
        <v>281</v>
      </c>
      <c r="G129" s="48">
        <f t="shared" ref="G129:G134" si="11">H129+I129+J129</f>
        <v>500</v>
      </c>
      <c r="H129" s="48">
        <v>0</v>
      </c>
      <c r="I129" s="48">
        <v>0</v>
      </c>
      <c r="J129" s="48">
        <v>500</v>
      </c>
      <c r="K129" s="48">
        <f t="shared" ref="K129:K134" si="12">L129+M129+N129</f>
        <v>500</v>
      </c>
      <c r="L129" s="48">
        <v>0</v>
      </c>
      <c r="M129" s="48">
        <v>0</v>
      </c>
      <c r="N129" s="48">
        <v>500</v>
      </c>
      <c r="O129" s="48"/>
    </row>
    <row r="130" spans="1:15" ht="16.899999999999999" customHeight="1">
      <c r="A130" s="86" t="s">
        <v>282</v>
      </c>
      <c r="B130" s="17"/>
      <c r="C130" s="17" t="s">
        <v>53</v>
      </c>
      <c r="D130" s="87" t="s">
        <v>113</v>
      </c>
      <c r="E130" s="17" t="s">
        <v>237</v>
      </c>
      <c r="F130" s="17" t="s">
        <v>283</v>
      </c>
      <c r="G130" s="48">
        <f t="shared" si="11"/>
        <v>0</v>
      </c>
      <c r="H130" s="48">
        <v>0</v>
      </c>
      <c r="I130" s="48">
        <v>0</v>
      </c>
      <c r="J130" s="48">
        <v>0</v>
      </c>
      <c r="K130" s="48">
        <f t="shared" si="12"/>
        <v>0</v>
      </c>
      <c r="L130" s="48">
        <v>0</v>
      </c>
      <c r="M130" s="48">
        <v>0</v>
      </c>
      <c r="N130" s="48">
        <v>0</v>
      </c>
      <c r="O130" s="48"/>
    </row>
    <row r="131" spans="1:15" ht="30.75" customHeight="1">
      <c r="A131" s="86" t="s">
        <v>284</v>
      </c>
      <c r="B131" s="17"/>
      <c r="C131" s="17" t="s">
        <v>53</v>
      </c>
      <c r="D131" s="87" t="s">
        <v>113</v>
      </c>
      <c r="E131" s="17" t="s">
        <v>237</v>
      </c>
      <c r="F131" s="17" t="s">
        <v>285</v>
      </c>
      <c r="G131" s="48">
        <f t="shared" si="11"/>
        <v>8800</v>
      </c>
      <c r="H131" s="48">
        <v>0</v>
      </c>
      <c r="I131" s="48">
        <v>0</v>
      </c>
      <c r="J131" s="48">
        <v>8800</v>
      </c>
      <c r="K131" s="48">
        <f t="shared" si="12"/>
        <v>8800</v>
      </c>
      <c r="L131" s="48">
        <v>0</v>
      </c>
      <c r="M131" s="48">
        <v>0</v>
      </c>
      <c r="N131" s="48">
        <v>8800</v>
      </c>
      <c r="O131" s="48"/>
    </row>
    <row r="132" spans="1:15" ht="17.649999999999999" customHeight="1">
      <c r="A132" s="86" t="s">
        <v>286</v>
      </c>
      <c r="B132" s="17"/>
      <c r="C132" s="17" t="s">
        <v>53</v>
      </c>
      <c r="D132" s="87" t="s">
        <v>113</v>
      </c>
      <c r="E132" s="17" t="s">
        <v>237</v>
      </c>
      <c r="F132" s="17" t="s">
        <v>287</v>
      </c>
      <c r="G132" s="48">
        <f t="shared" si="11"/>
        <v>0</v>
      </c>
      <c r="H132" s="48">
        <v>0</v>
      </c>
      <c r="I132" s="48">
        <v>0</v>
      </c>
      <c r="J132" s="48">
        <v>0</v>
      </c>
      <c r="K132" s="48">
        <f t="shared" si="12"/>
        <v>0</v>
      </c>
      <c r="L132" s="48">
        <v>0</v>
      </c>
      <c r="M132" s="48">
        <v>0</v>
      </c>
      <c r="N132" s="48">
        <v>0</v>
      </c>
      <c r="O132" s="48"/>
    </row>
    <row r="133" spans="1:15" ht="31.35" customHeight="1">
      <c r="A133" s="86" t="s">
        <v>288</v>
      </c>
      <c r="B133" s="17"/>
      <c r="C133" s="17" t="s">
        <v>53</v>
      </c>
      <c r="D133" s="87" t="s">
        <v>113</v>
      </c>
      <c r="E133" s="17" t="s">
        <v>237</v>
      </c>
      <c r="F133" s="17" t="s">
        <v>289</v>
      </c>
      <c r="G133" s="48">
        <f t="shared" si="11"/>
        <v>5000</v>
      </c>
      <c r="H133" s="48">
        <v>0</v>
      </c>
      <c r="I133" s="48">
        <v>0</v>
      </c>
      <c r="J133" s="48">
        <v>5000</v>
      </c>
      <c r="K133" s="48">
        <f t="shared" si="12"/>
        <v>5000</v>
      </c>
      <c r="L133" s="48">
        <v>0</v>
      </c>
      <c r="M133" s="48">
        <v>0</v>
      </c>
      <c r="N133" s="48">
        <v>5000</v>
      </c>
      <c r="O133" s="48"/>
    </row>
    <row r="134" spans="1:15" ht="30" customHeight="1">
      <c r="A134" s="86" t="s">
        <v>292</v>
      </c>
      <c r="B134" s="17"/>
      <c r="C134" s="17" t="s">
        <v>53</v>
      </c>
      <c r="D134" s="87" t="s">
        <v>113</v>
      </c>
      <c r="E134" s="17" t="s">
        <v>237</v>
      </c>
      <c r="F134" s="17" t="s">
        <v>293</v>
      </c>
      <c r="G134" s="48">
        <f t="shared" si="11"/>
        <v>1960</v>
      </c>
      <c r="H134" s="48">
        <v>0</v>
      </c>
      <c r="I134" s="48">
        <v>0</v>
      </c>
      <c r="J134" s="48">
        <v>1960</v>
      </c>
      <c r="K134" s="48">
        <f t="shared" si="12"/>
        <v>1960</v>
      </c>
      <c r="L134" s="48">
        <v>0</v>
      </c>
      <c r="M134" s="48">
        <v>0</v>
      </c>
      <c r="N134" s="48">
        <v>1960</v>
      </c>
      <c r="O134" s="48"/>
    </row>
    <row r="135" spans="1:15" ht="68.25" customHeight="1">
      <c r="A135" s="86" t="s">
        <v>294</v>
      </c>
      <c r="B135" s="17" t="s">
        <v>295</v>
      </c>
      <c r="C135" s="17" t="s">
        <v>53</v>
      </c>
      <c r="D135" s="87" t="s">
        <v>113</v>
      </c>
      <c r="E135" s="17" t="s">
        <v>296</v>
      </c>
      <c r="F135" s="17"/>
      <c r="G135" s="48">
        <v>0</v>
      </c>
      <c r="H135" s="48">
        <v>0</v>
      </c>
      <c r="I135" s="48">
        <v>0</v>
      </c>
      <c r="J135" s="48">
        <v>0</v>
      </c>
      <c r="K135" s="48">
        <v>0</v>
      </c>
      <c r="L135" s="48">
        <v>0</v>
      </c>
      <c r="M135" s="48">
        <v>0</v>
      </c>
      <c r="N135" s="48">
        <v>0</v>
      </c>
      <c r="O135" s="48"/>
    </row>
    <row r="136" spans="1:15" ht="19.5" customHeight="1">
      <c r="A136" s="86" t="s">
        <v>297</v>
      </c>
      <c r="B136" s="17" t="s">
        <v>298</v>
      </c>
      <c r="C136" s="17" t="s">
        <v>53</v>
      </c>
      <c r="D136" s="87" t="s">
        <v>113</v>
      </c>
      <c r="E136" s="17" t="s">
        <v>299</v>
      </c>
      <c r="F136" s="17" t="s">
        <v>243</v>
      </c>
      <c r="G136" s="48">
        <f>H136+I136+J136</f>
        <v>2444400</v>
      </c>
      <c r="H136" s="48">
        <f>H137+H138</f>
        <v>2444400</v>
      </c>
      <c r="I136" s="48">
        <f>I137+I138</f>
        <v>0</v>
      </c>
      <c r="J136" s="48">
        <f>J137+J138</f>
        <v>0</v>
      </c>
      <c r="K136" s="48">
        <f>L136+M136+N136</f>
        <v>2540300</v>
      </c>
      <c r="L136" s="48">
        <f>L137+L138</f>
        <v>2540300</v>
      </c>
      <c r="M136" s="48">
        <f>M137+M138</f>
        <v>0</v>
      </c>
      <c r="N136" s="48">
        <f>N137+N138</f>
        <v>0</v>
      </c>
      <c r="O136" s="48"/>
    </row>
    <row r="137" spans="1:15" ht="21.4" customHeight="1">
      <c r="A137" s="86" t="s">
        <v>300</v>
      </c>
      <c r="B137" s="17"/>
      <c r="C137" s="17" t="s">
        <v>53</v>
      </c>
      <c r="D137" s="87" t="s">
        <v>113</v>
      </c>
      <c r="E137" s="17" t="s">
        <v>299</v>
      </c>
      <c r="F137" s="17" t="s">
        <v>301</v>
      </c>
      <c r="G137" s="48">
        <f>H137+I137+J137</f>
        <v>2362900</v>
      </c>
      <c r="H137" s="48">
        <v>2362900</v>
      </c>
      <c r="I137" s="48">
        <v>0</v>
      </c>
      <c r="J137" s="48">
        <v>0</v>
      </c>
      <c r="K137" s="48">
        <f>L137+M137+N137</f>
        <v>2453100</v>
      </c>
      <c r="L137" s="48">
        <v>2453100</v>
      </c>
      <c r="M137" s="48">
        <v>0</v>
      </c>
      <c r="N137" s="48">
        <v>0</v>
      </c>
      <c r="O137" s="48"/>
    </row>
    <row r="138" spans="1:15" ht="20.100000000000001" customHeight="1">
      <c r="A138" s="86" t="s">
        <v>302</v>
      </c>
      <c r="B138" s="17"/>
      <c r="C138" s="17" t="s">
        <v>53</v>
      </c>
      <c r="D138" s="87" t="s">
        <v>113</v>
      </c>
      <c r="E138" s="17" t="s">
        <v>299</v>
      </c>
      <c r="F138" s="17" t="s">
        <v>303</v>
      </c>
      <c r="G138" s="48">
        <f>H138+I138+J138</f>
        <v>81500</v>
      </c>
      <c r="H138" s="48">
        <v>81500</v>
      </c>
      <c r="I138" s="48">
        <v>0</v>
      </c>
      <c r="J138" s="48">
        <v>0</v>
      </c>
      <c r="K138" s="48">
        <f>L138+M138+N138</f>
        <v>87200</v>
      </c>
      <c r="L138" s="48">
        <v>87200</v>
      </c>
      <c r="M138" s="48">
        <v>0</v>
      </c>
      <c r="N138" s="48">
        <v>0</v>
      </c>
      <c r="O138" s="48"/>
    </row>
    <row r="139" spans="1:15" ht="50.1" customHeight="1">
      <c r="A139" s="86" t="s">
        <v>304</v>
      </c>
      <c r="B139" s="17" t="s">
        <v>305</v>
      </c>
      <c r="C139" s="17" t="s">
        <v>53</v>
      </c>
      <c r="D139" s="87" t="s">
        <v>113</v>
      </c>
      <c r="E139" s="17" t="s">
        <v>306</v>
      </c>
      <c r="F139" s="17"/>
      <c r="G139" s="48">
        <f>H139+I139+J139</f>
        <v>0</v>
      </c>
      <c r="H139" s="48">
        <v>0</v>
      </c>
      <c r="I139" s="48">
        <v>0</v>
      </c>
      <c r="J139" s="48">
        <v>0</v>
      </c>
      <c r="K139" s="48">
        <f>L139+M139+N139</f>
        <v>0</v>
      </c>
      <c r="L139" s="48">
        <v>0</v>
      </c>
      <c r="M139" s="48">
        <v>0</v>
      </c>
      <c r="N139" s="48">
        <v>0</v>
      </c>
      <c r="O139" s="67" t="s">
        <v>45</v>
      </c>
    </row>
    <row r="140" spans="1:15" ht="17.649999999999999" customHeight="1">
      <c r="A140" s="85" t="s">
        <v>50</v>
      </c>
      <c r="B140" s="17"/>
      <c r="C140" s="17"/>
      <c r="D140" s="17"/>
      <c r="E140" s="17"/>
      <c r="F140" s="17"/>
      <c r="G140" s="48"/>
      <c r="H140" s="48"/>
      <c r="I140" s="48"/>
      <c r="J140" s="48"/>
      <c r="K140" s="48"/>
      <c r="L140" s="48"/>
      <c r="M140" s="48"/>
      <c r="N140" s="48"/>
      <c r="O140" s="48"/>
    </row>
    <row r="141" spans="1:15" ht="51.4" customHeight="1">
      <c r="A141" s="86" t="s">
        <v>307</v>
      </c>
      <c r="B141" s="17" t="s">
        <v>308</v>
      </c>
      <c r="C141" s="17" t="s">
        <v>53</v>
      </c>
      <c r="D141" s="87" t="s">
        <v>113</v>
      </c>
      <c r="E141" s="17" t="s">
        <v>309</v>
      </c>
      <c r="F141" s="17"/>
      <c r="G141" s="48">
        <f>H141+I141+J141</f>
        <v>0</v>
      </c>
      <c r="H141" s="48">
        <v>0</v>
      </c>
      <c r="I141" s="48">
        <v>0</v>
      </c>
      <c r="J141" s="48">
        <v>0</v>
      </c>
      <c r="K141" s="48">
        <f>L141+M141+N141</f>
        <v>0</v>
      </c>
      <c r="L141" s="48">
        <v>0</v>
      </c>
      <c r="M141" s="48">
        <v>0</v>
      </c>
      <c r="N141" s="48">
        <v>0</v>
      </c>
      <c r="O141" s="48"/>
    </row>
    <row r="142" spans="1:15" ht="51.4" customHeight="1">
      <c r="A142" s="86" t="s">
        <v>310</v>
      </c>
      <c r="B142" s="17" t="s">
        <v>311</v>
      </c>
      <c r="C142" s="17" t="s">
        <v>53</v>
      </c>
      <c r="D142" s="87" t="s">
        <v>113</v>
      </c>
      <c r="E142" s="17" t="s">
        <v>312</v>
      </c>
      <c r="F142" s="17"/>
      <c r="G142" s="48">
        <f>H142+I142+J142</f>
        <v>0</v>
      </c>
      <c r="H142" s="48">
        <v>0</v>
      </c>
      <c r="I142" s="48">
        <v>0</v>
      </c>
      <c r="J142" s="48">
        <v>0</v>
      </c>
      <c r="K142" s="48">
        <f>L142+M142+N142</f>
        <v>0</v>
      </c>
      <c r="L142" s="48">
        <v>0</v>
      </c>
      <c r="M142" s="48">
        <v>0</v>
      </c>
      <c r="N142" s="48">
        <v>0</v>
      </c>
      <c r="O142" s="48"/>
    </row>
    <row r="143" spans="1:15" ht="16.899999999999999" customHeight="1">
      <c r="A143" s="84" t="s">
        <v>313</v>
      </c>
      <c r="B143" s="83" t="s">
        <v>314</v>
      </c>
      <c r="C143" s="83" t="s">
        <v>45</v>
      </c>
      <c r="D143" s="83" t="s">
        <v>45</v>
      </c>
      <c r="E143" s="83" t="s">
        <v>315</v>
      </c>
      <c r="F143" s="83"/>
      <c r="G143" s="67">
        <f>H143+I143+J143</f>
        <v>0</v>
      </c>
      <c r="H143" s="67">
        <v>0</v>
      </c>
      <c r="I143" s="67">
        <v>0</v>
      </c>
      <c r="J143" s="67">
        <v>0</v>
      </c>
      <c r="K143" s="67">
        <f>L143+M143+N143</f>
        <v>0</v>
      </c>
      <c r="L143" s="67">
        <v>0</v>
      </c>
      <c r="M143" s="67">
        <v>0</v>
      </c>
      <c r="N143" s="67">
        <v>0</v>
      </c>
      <c r="O143" s="67" t="s">
        <v>45</v>
      </c>
    </row>
    <row r="144" spans="1:15" ht="17.25" customHeight="1">
      <c r="A144" s="85" t="s">
        <v>50</v>
      </c>
      <c r="B144" s="17"/>
      <c r="C144" s="17"/>
      <c r="D144" s="17"/>
      <c r="E144" s="17"/>
      <c r="F144" s="17"/>
      <c r="G144" s="48"/>
      <c r="H144" s="48"/>
      <c r="I144" s="48"/>
      <c r="J144" s="48"/>
      <c r="K144" s="48"/>
      <c r="L144" s="48"/>
      <c r="M144" s="48"/>
      <c r="N144" s="48"/>
      <c r="O144" s="48"/>
    </row>
    <row r="145" spans="1:15" ht="17.649999999999999" customHeight="1">
      <c r="A145" s="86" t="s">
        <v>316</v>
      </c>
      <c r="B145" s="17" t="s">
        <v>317</v>
      </c>
      <c r="C145" s="17"/>
      <c r="D145" s="17"/>
      <c r="E145" s="17"/>
      <c r="F145" s="17"/>
      <c r="G145" s="48">
        <f>H145+I145+J145</f>
        <v>0</v>
      </c>
      <c r="H145" s="48">
        <v>0</v>
      </c>
      <c r="I145" s="48">
        <v>0</v>
      </c>
      <c r="J145" s="48">
        <v>0</v>
      </c>
      <c r="K145" s="48">
        <f>L145+M145+N145</f>
        <v>0</v>
      </c>
      <c r="L145" s="48">
        <v>0</v>
      </c>
      <c r="M145" s="48">
        <v>0</v>
      </c>
      <c r="N145" s="48">
        <v>0</v>
      </c>
      <c r="O145" s="48" t="s">
        <v>45</v>
      </c>
    </row>
    <row r="146" spans="1:15" ht="17.649999999999999" customHeight="1">
      <c r="A146" s="86" t="s">
        <v>318</v>
      </c>
      <c r="B146" s="17" t="s">
        <v>319</v>
      </c>
      <c r="C146" s="17"/>
      <c r="D146" s="17"/>
      <c r="E146" s="17"/>
      <c r="F146" s="17"/>
      <c r="G146" s="48">
        <f>H146+I146+J146</f>
        <v>0</v>
      </c>
      <c r="H146" s="48">
        <v>0</v>
      </c>
      <c r="I146" s="48">
        <v>0</v>
      </c>
      <c r="J146" s="48">
        <v>0</v>
      </c>
      <c r="K146" s="48">
        <f>L146+M146+N146</f>
        <v>0</v>
      </c>
      <c r="L146" s="48">
        <v>0</v>
      </c>
      <c r="M146" s="48">
        <v>0</v>
      </c>
      <c r="N146" s="48">
        <v>0</v>
      </c>
      <c r="O146" s="48" t="s">
        <v>45</v>
      </c>
    </row>
    <row r="147" spans="1:15" ht="20.65" customHeight="1">
      <c r="A147" s="86" t="s">
        <v>320</v>
      </c>
      <c r="B147" s="17" t="s">
        <v>321</v>
      </c>
      <c r="C147" s="17"/>
      <c r="D147" s="17"/>
      <c r="E147" s="17"/>
      <c r="F147" s="17"/>
      <c r="G147" s="48">
        <f>H147+I147+J147</f>
        <v>0</v>
      </c>
      <c r="H147" s="48">
        <v>0</v>
      </c>
      <c r="I147" s="48">
        <v>0</v>
      </c>
      <c r="J147" s="48">
        <v>0</v>
      </c>
      <c r="K147" s="48">
        <f>L147+M147+N147</f>
        <v>0</v>
      </c>
      <c r="L147" s="48">
        <v>0</v>
      </c>
      <c r="M147" s="48">
        <v>0</v>
      </c>
      <c r="N147" s="48">
        <v>0</v>
      </c>
      <c r="O147" s="48" t="s">
        <v>45</v>
      </c>
    </row>
    <row r="148" spans="1:15" ht="17.649999999999999" customHeight="1">
      <c r="A148" s="84" t="s">
        <v>322</v>
      </c>
      <c r="B148" s="83" t="s">
        <v>323</v>
      </c>
      <c r="C148" s="83" t="s">
        <v>45</v>
      </c>
      <c r="D148" s="83" t="s">
        <v>45</v>
      </c>
      <c r="E148" s="83" t="s">
        <v>45</v>
      </c>
      <c r="F148" s="83"/>
      <c r="G148" s="67">
        <f>H148+I148+J148</f>
        <v>0</v>
      </c>
      <c r="H148" s="67">
        <v>0</v>
      </c>
      <c r="I148" s="67">
        <v>0</v>
      </c>
      <c r="J148" s="67">
        <v>0</v>
      </c>
      <c r="K148" s="67">
        <f>L148+M148+N148</f>
        <v>0</v>
      </c>
      <c r="L148" s="67">
        <v>0</v>
      </c>
      <c r="M148" s="67">
        <v>0</v>
      </c>
      <c r="N148" s="67">
        <v>0</v>
      </c>
      <c r="O148" s="67" t="s">
        <v>45</v>
      </c>
    </row>
    <row r="149" spans="1:15" ht="16.350000000000001" customHeight="1">
      <c r="A149" s="85" t="s">
        <v>65</v>
      </c>
      <c r="B149" s="17"/>
      <c r="C149" s="17"/>
      <c r="D149" s="17"/>
      <c r="E149" s="17"/>
      <c r="F149" s="17"/>
      <c r="G149" s="48"/>
      <c r="H149" s="48"/>
      <c r="I149" s="48"/>
      <c r="J149" s="48"/>
      <c r="K149" s="48"/>
      <c r="L149" s="48"/>
      <c r="M149" s="48"/>
      <c r="N149" s="48"/>
      <c r="O149" s="48"/>
    </row>
    <row r="150" spans="1:15" ht="18.2" customHeight="1">
      <c r="A150" s="86" t="s">
        <v>324</v>
      </c>
      <c r="B150" s="17" t="s">
        <v>325</v>
      </c>
      <c r="C150" s="17" t="s">
        <v>45</v>
      </c>
      <c r="D150" s="17" t="s">
        <v>45</v>
      </c>
      <c r="E150" s="17" t="s">
        <v>326</v>
      </c>
      <c r="F150" s="17"/>
      <c r="G150" s="67">
        <f>H150+I150+J150</f>
        <v>0</v>
      </c>
      <c r="H150" s="48">
        <v>0</v>
      </c>
      <c r="I150" s="48">
        <v>0</v>
      </c>
      <c r="J150" s="48">
        <v>0</v>
      </c>
      <c r="K150" s="67">
        <f>L150+M150+N150</f>
        <v>0</v>
      </c>
      <c r="L150" s="48">
        <v>0</v>
      </c>
      <c r="M150" s="48">
        <v>0</v>
      </c>
      <c r="N150" s="48">
        <v>0</v>
      </c>
      <c r="O150" s="48" t="s">
        <v>45</v>
      </c>
    </row>
  </sheetData>
  <mergeCells count="7">
    <mergeCell ref="K4:O4"/>
    <mergeCell ref="A2:O2"/>
    <mergeCell ref="A4:A5"/>
    <mergeCell ref="B4:B5"/>
    <mergeCell ref="F4:F5"/>
    <mergeCell ref="G4:J4"/>
    <mergeCell ref="C4:E4"/>
  </mergeCells>
  <pageMargins left="0.31496062992126" right="0.31496062992126" top="0.94488188976377996" bottom="0.35433070866142002" header="0.31496062992126" footer="0.31496062992126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62"/>
  <sheetViews>
    <sheetView tabSelected="1" topLeftCell="A45" workbookViewId="0">
      <selection activeCell="B61" sqref="B61"/>
    </sheetView>
  </sheetViews>
  <sheetFormatPr defaultRowHeight="12.75" customHeight="1"/>
  <cols>
    <col min="1" max="1" width="8" customWidth="1"/>
    <col min="2" max="2" width="46.42578125" customWidth="1"/>
    <col min="4" max="4" width="10.140625" style="3" customWidth="1"/>
    <col min="5" max="5" width="16" style="3" customWidth="1"/>
    <col min="6" max="6" width="11" style="3" customWidth="1"/>
    <col min="7" max="7" width="16.85546875" customWidth="1"/>
    <col min="8" max="8" width="17" customWidth="1"/>
    <col min="9" max="9" width="17.140625" customWidth="1"/>
    <col min="10" max="10" width="11.28515625" customWidth="1"/>
  </cols>
  <sheetData>
    <row r="2" spans="1:10" ht="23.45" customHeight="1">
      <c r="A2" s="126" t="s">
        <v>331</v>
      </c>
      <c r="B2" s="126"/>
      <c r="C2" s="126"/>
      <c r="D2" s="126"/>
      <c r="E2" s="126"/>
      <c r="F2" s="126"/>
      <c r="G2" s="126"/>
      <c r="H2" s="126"/>
      <c r="I2" s="126"/>
      <c r="J2" s="126"/>
    </row>
    <row r="4" spans="1:10" ht="20.25" customHeight="1">
      <c r="A4" s="140" t="s">
        <v>332</v>
      </c>
      <c r="B4" s="140" t="s">
        <v>27</v>
      </c>
      <c r="C4" s="140" t="s">
        <v>333</v>
      </c>
      <c r="D4" s="140" t="s">
        <v>334</v>
      </c>
      <c r="E4" s="147" t="s">
        <v>335</v>
      </c>
      <c r="F4" s="147" t="s">
        <v>336</v>
      </c>
      <c r="G4" s="141" t="s">
        <v>31</v>
      </c>
      <c r="H4" s="141"/>
      <c r="I4" s="141"/>
      <c r="J4" s="141"/>
    </row>
    <row r="5" spans="1:10" ht="56.25" customHeight="1">
      <c r="A5" s="140"/>
      <c r="B5" s="140"/>
      <c r="C5" s="140"/>
      <c r="D5" s="140"/>
      <c r="E5" s="133"/>
      <c r="F5" s="133"/>
      <c r="G5" s="18" t="s">
        <v>337</v>
      </c>
      <c r="H5" s="18" t="s">
        <v>338</v>
      </c>
      <c r="I5" s="18" t="s">
        <v>339</v>
      </c>
      <c r="J5" s="18" t="s">
        <v>39</v>
      </c>
    </row>
    <row r="6" spans="1:10" s="11" customFormat="1" ht="17.25" customHeight="1">
      <c r="A6" s="18">
        <v>1</v>
      </c>
      <c r="B6" s="18">
        <v>2</v>
      </c>
      <c r="C6" s="18">
        <v>3</v>
      </c>
      <c r="D6" s="18">
        <v>4</v>
      </c>
      <c r="E6" s="76" t="s">
        <v>340</v>
      </c>
      <c r="F6" s="76" t="s">
        <v>341</v>
      </c>
      <c r="G6" s="18">
        <v>5</v>
      </c>
      <c r="H6" s="18">
        <v>6</v>
      </c>
      <c r="I6" s="18">
        <v>7</v>
      </c>
      <c r="J6" s="18">
        <v>8</v>
      </c>
    </row>
    <row r="7" spans="1:10" s="7" customFormat="1" ht="30.75" customHeight="1">
      <c r="A7" s="28">
        <v>1</v>
      </c>
      <c r="B7" s="29" t="s">
        <v>342</v>
      </c>
      <c r="C7" s="28">
        <v>26000</v>
      </c>
      <c r="D7" s="28" t="s">
        <v>343</v>
      </c>
      <c r="E7" s="28" t="s">
        <v>45</v>
      </c>
      <c r="F7" s="28"/>
      <c r="G7" s="80">
        <f>G8+G10+G11+G40+G42</f>
        <v>2139591.25</v>
      </c>
      <c r="H7" s="30">
        <f>H8+H10+H11+H40+H42</f>
        <v>2615860</v>
      </c>
      <c r="I7" s="30">
        <f>I8+I10+I11+I40+I42</f>
        <v>2714660</v>
      </c>
      <c r="J7" s="30"/>
    </row>
    <row r="8" spans="1:10" ht="13.5" customHeight="1">
      <c r="A8" s="130" t="s">
        <v>344</v>
      </c>
      <c r="B8" s="22" t="s">
        <v>50</v>
      </c>
      <c r="C8" s="130">
        <v>26100</v>
      </c>
      <c r="D8" s="130" t="s">
        <v>343</v>
      </c>
      <c r="E8" s="132" t="s">
        <v>45</v>
      </c>
      <c r="F8" s="132"/>
      <c r="G8" s="131">
        <v>0</v>
      </c>
      <c r="H8" s="131">
        <v>0</v>
      </c>
      <c r="I8" s="131">
        <v>0</v>
      </c>
      <c r="J8" s="129"/>
    </row>
    <row r="9" spans="1:10" ht="234" customHeight="1">
      <c r="A9" s="130"/>
      <c r="B9" s="23" t="s">
        <v>345</v>
      </c>
      <c r="C9" s="130"/>
      <c r="D9" s="130"/>
      <c r="E9" s="133"/>
      <c r="F9" s="133"/>
      <c r="G9" s="131"/>
      <c r="H9" s="131"/>
      <c r="I9" s="131"/>
      <c r="J9" s="129"/>
    </row>
    <row r="10" spans="1:10" ht="73.349999999999994" customHeight="1">
      <c r="A10" s="19" t="s">
        <v>346</v>
      </c>
      <c r="B10" s="23" t="s">
        <v>347</v>
      </c>
      <c r="C10" s="19">
        <v>26200</v>
      </c>
      <c r="D10" s="19" t="s">
        <v>343</v>
      </c>
      <c r="E10" s="19" t="s">
        <v>45</v>
      </c>
      <c r="F10" s="19"/>
      <c r="G10" s="64">
        <v>0</v>
      </c>
      <c r="H10" s="64">
        <v>0</v>
      </c>
      <c r="I10" s="64">
        <v>0</v>
      </c>
      <c r="J10" s="31"/>
    </row>
    <row r="11" spans="1:10" ht="59.45" customHeight="1">
      <c r="A11" s="19" t="s">
        <v>348</v>
      </c>
      <c r="B11" s="23" t="s">
        <v>349</v>
      </c>
      <c r="C11" s="19">
        <v>26300</v>
      </c>
      <c r="D11" s="19" t="s">
        <v>343</v>
      </c>
      <c r="E11" s="19"/>
      <c r="F11" s="19"/>
      <c r="G11" s="64">
        <f>G12+G15</f>
        <v>2228.98</v>
      </c>
      <c r="H11" s="70">
        <f>H12+H15</f>
        <v>0</v>
      </c>
      <c r="I11" s="70">
        <f>I12+I15</f>
        <v>0</v>
      </c>
      <c r="J11" s="31"/>
    </row>
    <row r="12" spans="1:10" ht="46.5" customHeight="1">
      <c r="A12" s="71" t="s">
        <v>350</v>
      </c>
      <c r="B12" s="23" t="s">
        <v>351</v>
      </c>
      <c r="C12" s="19">
        <v>26310</v>
      </c>
      <c r="D12" s="19" t="s">
        <v>45</v>
      </c>
      <c r="E12" s="19" t="s">
        <v>343</v>
      </c>
      <c r="F12" s="19"/>
      <c r="G12" s="70">
        <v>2228.98</v>
      </c>
      <c r="H12" s="70">
        <v>0</v>
      </c>
      <c r="I12" s="70">
        <v>0</v>
      </c>
      <c r="J12" s="31"/>
    </row>
    <row r="13" spans="1:10" ht="20.25" customHeight="1">
      <c r="A13" s="71"/>
      <c r="B13" s="23" t="s">
        <v>352</v>
      </c>
      <c r="C13" s="19" t="s">
        <v>353</v>
      </c>
      <c r="D13" s="19" t="s">
        <v>45</v>
      </c>
      <c r="E13" s="19"/>
      <c r="F13" s="19"/>
      <c r="G13" s="70">
        <v>0</v>
      </c>
      <c r="H13" s="70">
        <v>0</v>
      </c>
      <c r="I13" s="70">
        <v>0</v>
      </c>
      <c r="J13" s="31"/>
    </row>
    <row r="14" spans="1:10" ht="20.25" customHeight="1">
      <c r="A14" s="19"/>
      <c r="B14" s="23" t="s">
        <v>354</v>
      </c>
      <c r="C14" s="19" t="s">
        <v>355</v>
      </c>
      <c r="D14" s="19" t="s">
        <v>45</v>
      </c>
      <c r="E14" s="19"/>
      <c r="F14" s="19"/>
      <c r="G14" s="88">
        <v>0</v>
      </c>
      <c r="H14" s="88">
        <v>0</v>
      </c>
      <c r="I14" s="88">
        <v>0</v>
      </c>
      <c r="J14" s="88"/>
    </row>
    <row r="15" spans="1:10" ht="46.5" customHeight="1">
      <c r="A15" s="71" t="s">
        <v>356</v>
      </c>
      <c r="B15" s="23" t="s">
        <v>357</v>
      </c>
      <c r="C15" s="19">
        <v>26320</v>
      </c>
      <c r="D15" s="19" t="s">
        <v>45</v>
      </c>
      <c r="E15" s="19" t="s">
        <v>343</v>
      </c>
      <c r="F15" s="19"/>
      <c r="G15" s="70">
        <v>0</v>
      </c>
      <c r="H15" s="70">
        <v>0</v>
      </c>
      <c r="I15" s="70">
        <v>0</v>
      </c>
      <c r="J15" s="31"/>
    </row>
    <row r="16" spans="1:10" ht="65.849999999999994" customHeight="1">
      <c r="A16" s="19" t="s">
        <v>358</v>
      </c>
      <c r="B16" s="23" t="s">
        <v>359</v>
      </c>
      <c r="C16" s="19">
        <v>26400</v>
      </c>
      <c r="D16" s="19" t="s">
        <v>343</v>
      </c>
      <c r="E16" s="19" t="s">
        <v>343</v>
      </c>
      <c r="F16" s="19"/>
      <c r="G16" s="64">
        <f>G17+G22+G34</f>
        <v>2137362.27</v>
      </c>
      <c r="H16" s="90">
        <f>H17+H22+H34</f>
        <v>2615860</v>
      </c>
      <c r="I16" s="90">
        <f>I17+I22+I34</f>
        <v>2714660</v>
      </c>
      <c r="J16" s="31"/>
    </row>
    <row r="17" spans="1:10" ht="13.5" customHeight="1">
      <c r="A17" s="139" t="s">
        <v>360</v>
      </c>
      <c r="B17" s="24" t="s">
        <v>50</v>
      </c>
      <c r="C17" s="130">
        <v>26410</v>
      </c>
      <c r="D17" s="130" t="s">
        <v>343</v>
      </c>
      <c r="E17" s="132" t="s">
        <v>343</v>
      </c>
      <c r="F17" s="132"/>
      <c r="G17" s="131">
        <f>G19</f>
        <v>2006451.02</v>
      </c>
      <c r="H17" s="131">
        <f>H19</f>
        <v>2510900</v>
      </c>
      <c r="I17" s="131">
        <f>I19</f>
        <v>2609500</v>
      </c>
      <c r="J17" s="129"/>
    </row>
    <row r="18" spans="1:10" ht="54" customHeight="1">
      <c r="A18" s="139"/>
      <c r="B18" s="24" t="s">
        <v>361</v>
      </c>
      <c r="C18" s="130"/>
      <c r="D18" s="130"/>
      <c r="E18" s="133"/>
      <c r="F18" s="133"/>
      <c r="G18" s="131"/>
      <c r="H18" s="131"/>
      <c r="I18" s="131"/>
      <c r="J18" s="129"/>
    </row>
    <row r="19" spans="1:10" ht="13.5" customHeight="1">
      <c r="A19" s="130" t="s">
        <v>362</v>
      </c>
      <c r="B19" s="25" t="s">
        <v>50</v>
      </c>
      <c r="C19" s="130">
        <v>26411</v>
      </c>
      <c r="D19" s="130" t="s">
        <v>343</v>
      </c>
      <c r="E19" s="132" t="s">
        <v>343</v>
      </c>
      <c r="F19" s="132"/>
      <c r="G19" s="131">
        <f>G41-G22</f>
        <v>2006451.02</v>
      </c>
      <c r="H19" s="131">
        <f>H41-H22</f>
        <v>2510900</v>
      </c>
      <c r="I19" s="131">
        <f>I41-I22</f>
        <v>2609500</v>
      </c>
      <c r="J19" s="129"/>
    </row>
    <row r="20" spans="1:10" ht="27" customHeight="1">
      <c r="A20" s="130"/>
      <c r="B20" s="25" t="s">
        <v>363</v>
      </c>
      <c r="C20" s="130"/>
      <c r="D20" s="130"/>
      <c r="E20" s="133"/>
      <c r="F20" s="133"/>
      <c r="G20" s="131"/>
      <c r="H20" s="131"/>
      <c r="I20" s="131"/>
      <c r="J20" s="129"/>
    </row>
    <row r="21" spans="1:10" ht="27" customHeight="1">
      <c r="A21" s="19" t="s">
        <v>364</v>
      </c>
      <c r="B21" s="26" t="s">
        <v>365</v>
      </c>
      <c r="C21" s="19">
        <v>26412</v>
      </c>
      <c r="D21" s="19" t="s">
        <v>343</v>
      </c>
      <c r="E21" s="19" t="s">
        <v>343</v>
      </c>
      <c r="F21" s="19"/>
      <c r="G21" s="64">
        <v>0</v>
      </c>
      <c r="H21" s="64">
        <v>0</v>
      </c>
      <c r="I21" s="64">
        <v>0</v>
      </c>
      <c r="J21" s="31"/>
    </row>
    <row r="22" spans="1:10" ht="54" customHeight="1">
      <c r="A22" s="19" t="s">
        <v>366</v>
      </c>
      <c r="B22" s="24" t="s">
        <v>367</v>
      </c>
      <c r="C22" s="19">
        <v>26420</v>
      </c>
      <c r="D22" s="19" t="s">
        <v>343</v>
      </c>
      <c r="E22" s="19" t="s">
        <v>343</v>
      </c>
      <c r="F22" s="19"/>
      <c r="G22" s="64">
        <f>G23</f>
        <v>5500</v>
      </c>
      <c r="H22" s="65">
        <f>H23</f>
        <v>4200</v>
      </c>
      <c r="I22" s="65">
        <f>I23</f>
        <v>4400</v>
      </c>
      <c r="J22" s="31"/>
    </row>
    <row r="23" spans="1:10" ht="13.5" customHeight="1">
      <c r="A23" s="130" t="s">
        <v>368</v>
      </c>
      <c r="B23" s="25" t="s">
        <v>50</v>
      </c>
      <c r="C23" s="130">
        <v>26421</v>
      </c>
      <c r="D23" s="130" t="s">
        <v>343</v>
      </c>
      <c r="E23" s="132" t="s">
        <v>343</v>
      </c>
      <c r="F23" s="132"/>
      <c r="G23" s="131">
        <v>5500</v>
      </c>
      <c r="H23" s="131">
        <v>4200</v>
      </c>
      <c r="I23" s="131">
        <v>4400</v>
      </c>
      <c r="J23" s="129"/>
    </row>
    <row r="24" spans="1:10" ht="28.5" customHeight="1">
      <c r="A24" s="130"/>
      <c r="B24" s="25" t="s">
        <v>363</v>
      </c>
      <c r="C24" s="130"/>
      <c r="D24" s="130"/>
      <c r="E24" s="133"/>
      <c r="F24" s="133"/>
      <c r="G24" s="131"/>
      <c r="H24" s="131"/>
      <c r="I24" s="131"/>
      <c r="J24" s="129"/>
    </row>
    <row r="25" spans="1:10" ht="23.85" customHeight="1">
      <c r="A25" s="19"/>
      <c r="B25" s="23" t="s">
        <v>352</v>
      </c>
      <c r="C25" s="19" t="s">
        <v>369</v>
      </c>
      <c r="D25" s="19" t="s">
        <v>45</v>
      </c>
      <c r="E25" s="19"/>
      <c r="F25" s="19"/>
      <c r="G25" s="70">
        <v>0</v>
      </c>
      <c r="H25" s="70">
        <v>0</v>
      </c>
      <c r="I25" s="70">
        <v>0</v>
      </c>
      <c r="J25" s="31"/>
    </row>
    <row r="26" spans="1:10" ht="27" customHeight="1">
      <c r="A26" s="19" t="s">
        <v>370</v>
      </c>
      <c r="B26" s="26" t="s">
        <v>365</v>
      </c>
      <c r="C26" s="19">
        <v>26422</v>
      </c>
      <c r="D26" s="19" t="s">
        <v>343</v>
      </c>
      <c r="E26" s="19" t="s">
        <v>343</v>
      </c>
      <c r="F26" s="19"/>
      <c r="G26" s="64">
        <v>0</v>
      </c>
      <c r="H26" s="64">
        <v>0</v>
      </c>
      <c r="I26" s="64">
        <v>0</v>
      </c>
      <c r="J26" s="31"/>
    </row>
    <row r="27" spans="1:10" ht="33" customHeight="1">
      <c r="A27" s="19" t="s">
        <v>371</v>
      </c>
      <c r="B27" s="27" t="s">
        <v>372</v>
      </c>
      <c r="C27" s="19">
        <v>26430</v>
      </c>
      <c r="D27" s="19" t="s">
        <v>343</v>
      </c>
      <c r="E27" s="19" t="s">
        <v>343</v>
      </c>
      <c r="F27" s="19"/>
      <c r="G27" s="64">
        <v>0</v>
      </c>
      <c r="H27" s="64">
        <v>0</v>
      </c>
      <c r="I27" s="64">
        <v>0</v>
      </c>
      <c r="J27" s="31"/>
    </row>
    <row r="28" spans="1:10" ht="17.25" customHeight="1">
      <c r="A28" s="19"/>
      <c r="B28" s="23" t="s">
        <v>352</v>
      </c>
      <c r="C28" s="19" t="s">
        <v>373</v>
      </c>
      <c r="D28" s="19" t="s">
        <v>45</v>
      </c>
      <c r="E28" s="19"/>
      <c r="F28" s="19"/>
      <c r="G28" s="70">
        <v>0</v>
      </c>
      <c r="H28" s="70">
        <v>0</v>
      </c>
      <c r="I28" s="70">
        <v>0</v>
      </c>
      <c r="J28" s="31"/>
    </row>
    <row r="29" spans="1:10" ht="17.25" customHeight="1">
      <c r="A29" s="19"/>
      <c r="B29" s="23" t="s">
        <v>354</v>
      </c>
      <c r="C29" s="19" t="s">
        <v>374</v>
      </c>
      <c r="D29" s="19" t="s">
        <v>45</v>
      </c>
      <c r="E29" s="19"/>
      <c r="F29" s="19"/>
      <c r="G29" s="88">
        <v>0</v>
      </c>
      <c r="H29" s="88">
        <v>0</v>
      </c>
      <c r="I29" s="88">
        <v>0</v>
      </c>
      <c r="J29" s="88"/>
    </row>
    <row r="30" spans="1:10" ht="27" customHeight="1">
      <c r="A30" s="19" t="s">
        <v>375</v>
      </c>
      <c r="B30" s="24" t="s">
        <v>376</v>
      </c>
      <c r="C30" s="19">
        <v>26440</v>
      </c>
      <c r="D30" s="19" t="s">
        <v>343</v>
      </c>
      <c r="E30" s="19" t="s">
        <v>343</v>
      </c>
      <c r="F30" s="19"/>
      <c r="G30" s="64">
        <v>0</v>
      </c>
      <c r="H30" s="64">
        <v>0</v>
      </c>
      <c r="I30" s="64">
        <v>0</v>
      </c>
      <c r="J30" s="31"/>
    </row>
    <row r="31" spans="1:10" ht="13.5" customHeight="1">
      <c r="A31" s="130" t="s">
        <v>377</v>
      </c>
      <c r="B31" s="25" t="s">
        <v>50</v>
      </c>
      <c r="C31" s="130">
        <v>26441</v>
      </c>
      <c r="D31" s="130" t="s">
        <v>343</v>
      </c>
      <c r="E31" s="132" t="s">
        <v>343</v>
      </c>
      <c r="F31" s="132"/>
      <c r="G31" s="131">
        <v>0</v>
      </c>
      <c r="H31" s="131">
        <v>0</v>
      </c>
      <c r="I31" s="131">
        <v>0</v>
      </c>
      <c r="J31" s="129"/>
    </row>
    <row r="32" spans="1:10" ht="27" customHeight="1">
      <c r="A32" s="130"/>
      <c r="B32" s="25" t="s">
        <v>363</v>
      </c>
      <c r="C32" s="130"/>
      <c r="D32" s="130"/>
      <c r="E32" s="133"/>
      <c r="F32" s="133"/>
      <c r="G32" s="131"/>
      <c r="H32" s="131"/>
      <c r="I32" s="131"/>
      <c r="J32" s="129"/>
    </row>
    <row r="33" spans="1:10" ht="27" customHeight="1">
      <c r="A33" s="19" t="s">
        <v>378</v>
      </c>
      <c r="B33" s="26" t="s">
        <v>365</v>
      </c>
      <c r="C33" s="19">
        <v>26442</v>
      </c>
      <c r="D33" s="19" t="s">
        <v>343</v>
      </c>
      <c r="E33" s="19" t="s">
        <v>343</v>
      </c>
      <c r="F33" s="19"/>
      <c r="G33" s="64">
        <v>0</v>
      </c>
      <c r="H33" s="64">
        <v>0</v>
      </c>
      <c r="I33" s="64">
        <v>0</v>
      </c>
      <c r="J33" s="31"/>
    </row>
    <row r="34" spans="1:10" ht="27" customHeight="1">
      <c r="A34" s="19" t="s">
        <v>379</v>
      </c>
      <c r="B34" s="24" t="s">
        <v>380</v>
      </c>
      <c r="C34" s="19">
        <v>26450</v>
      </c>
      <c r="D34" s="19" t="s">
        <v>343</v>
      </c>
      <c r="E34" s="19" t="s">
        <v>343</v>
      </c>
      <c r="F34" s="19"/>
      <c r="G34" s="64">
        <f>G35+G39</f>
        <v>125411.25</v>
      </c>
      <c r="H34" s="70">
        <f>H35+H39</f>
        <v>100760</v>
      </c>
      <c r="I34" s="70">
        <f>I35+I39</f>
        <v>100760</v>
      </c>
      <c r="J34" s="31"/>
    </row>
    <row r="35" spans="1:10" ht="13.5" customHeight="1">
      <c r="A35" s="130" t="s">
        <v>381</v>
      </c>
      <c r="B35" s="25" t="s">
        <v>50</v>
      </c>
      <c r="C35" s="130">
        <v>26451</v>
      </c>
      <c r="D35" s="130" t="s">
        <v>343</v>
      </c>
      <c r="E35" s="132" t="s">
        <v>343</v>
      </c>
      <c r="F35" s="132"/>
      <c r="G35" s="131">
        <v>0</v>
      </c>
      <c r="H35" s="131">
        <v>0</v>
      </c>
      <c r="I35" s="131">
        <v>0</v>
      </c>
      <c r="J35" s="129"/>
    </row>
    <row r="36" spans="1:10" ht="27" customHeight="1">
      <c r="A36" s="130"/>
      <c r="B36" s="25" t="s">
        <v>363</v>
      </c>
      <c r="C36" s="130"/>
      <c r="D36" s="130"/>
      <c r="E36" s="133"/>
      <c r="F36" s="148"/>
      <c r="G36" s="131"/>
      <c r="H36" s="131"/>
      <c r="I36" s="131"/>
      <c r="J36" s="129"/>
    </row>
    <row r="37" spans="1:10" ht="15.75" customHeight="1">
      <c r="A37" s="19"/>
      <c r="B37" s="23" t="s">
        <v>352</v>
      </c>
      <c r="C37" s="19" t="s">
        <v>382</v>
      </c>
      <c r="D37" s="19" t="s">
        <v>45</v>
      </c>
      <c r="E37" s="10"/>
      <c r="F37" s="10"/>
      <c r="G37" s="70">
        <v>0</v>
      </c>
      <c r="H37" s="70">
        <v>0</v>
      </c>
      <c r="I37" s="70">
        <v>0</v>
      </c>
      <c r="J37" s="31"/>
    </row>
    <row r="38" spans="1:10" ht="17.649999999999999" customHeight="1">
      <c r="A38" s="19"/>
      <c r="B38" s="23" t="s">
        <v>354</v>
      </c>
      <c r="C38" s="19" t="s">
        <v>383</v>
      </c>
      <c r="D38" s="19" t="s">
        <v>45</v>
      </c>
      <c r="E38" s="19"/>
      <c r="F38" s="10"/>
      <c r="G38" s="88">
        <v>0</v>
      </c>
      <c r="H38" s="88">
        <v>0</v>
      </c>
      <c r="I38" s="88">
        <v>0</v>
      </c>
      <c r="J38" s="88"/>
    </row>
    <row r="39" spans="1:10" ht="27" customHeight="1">
      <c r="A39" s="19" t="s">
        <v>384</v>
      </c>
      <c r="B39" s="25" t="s">
        <v>385</v>
      </c>
      <c r="C39" s="19">
        <v>26452</v>
      </c>
      <c r="D39" s="19" t="s">
        <v>343</v>
      </c>
      <c r="E39" s="19" t="s">
        <v>343</v>
      </c>
      <c r="F39" s="19"/>
      <c r="G39" s="64">
        <f>G43</f>
        <v>125411.25</v>
      </c>
      <c r="H39" s="64">
        <f>H43</f>
        <v>100760</v>
      </c>
      <c r="I39" s="64">
        <f>I43</f>
        <v>100760</v>
      </c>
      <c r="J39" s="31"/>
    </row>
    <row r="40" spans="1:10" ht="72.75" customHeight="1">
      <c r="A40" s="19" t="s">
        <v>386</v>
      </c>
      <c r="B40" s="20" t="s">
        <v>387</v>
      </c>
      <c r="C40" s="19">
        <v>26500</v>
      </c>
      <c r="D40" s="19" t="s">
        <v>343</v>
      </c>
      <c r="E40" s="19" t="s">
        <v>343</v>
      </c>
      <c r="F40" s="19"/>
      <c r="G40" s="64">
        <f>G41</f>
        <v>2011951.02</v>
      </c>
      <c r="H40" s="64">
        <f>H41</f>
        <v>2515100</v>
      </c>
      <c r="I40" s="64">
        <f>I41</f>
        <v>2613900</v>
      </c>
      <c r="J40" s="31"/>
    </row>
    <row r="41" spans="1:10" ht="19.7" customHeight="1">
      <c r="A41" s="21"/>
      <c r="B41" s="77" t="s">
        <v>388</v>
      </c>
      <c r="C41" s="19">
        <v>26510</v>
      </c>
      <c r="D41" s="19">
        <v>2024</v>
      </c>
      <c r="E41" s="77" t="s">
        <v>343</v>
      </c>
      <c r="F41" s="19"/>
      <c r="G41" s="70">
        <f>2008680+5500-2228.98</f>
        <v>2011951.02</v>
      </c>
      <c r="H41" s="70">
        <v>2515100</v>
      </c>
      <c r="I41" s="70">
        <v>2613900</v>
      </c>
      <c r="J41" s="31"/>
    </row>
    <row r="42" spans="1:10" ht="54" customHeight="1">
      <c r="A42" s="19" t="s">
        <v>389</v>
      </c>
      <c r="B42" s="21" t="s">
        <v>390</v>
      </c>
      <c r="C42" s="19">
        <v>26600</v>
      </c>
      <c r="D42" s="19" t="s">
        <v>343</v>
      </c>
      <c r="E42" s="19" t="s">
        <v>343</v>
      </c>
      <c r="F42" s="19"/>
      <c r="G42" s="64">
        <f>G43</f>
        <v>125411.25</v>
      </c>
      <c r="H42" s="64">
        <f>H43</f>
        <v>100760</v>
      </c>
      <c r="I42" s="64">
        <f>I43</f>
        <v>100760</v>
      </c>
      <c r="J42" s="31"/>
    </row>
    <row r="43" spans="1:10" ht="24" customHeight="1">
      <c r="A43" s="21"/>
      <c r="B43" s="19" t="s">
        <v>388</v>
      </c>
      <c r="C43" s="19">
        <v>26610</v>
      </c>
      <c r="D43" s="19">
        <v>2024</v>
      </c>
      <c r="E43" s="19" t="s">
        <v>343</v>
      </c>
      <c r="F43" s="19"/>
      <c r="G43" s="70">
        <v>125411.25</v>
      </c>
      <c r="H43" s="70">
        <v>100760</v>
      </c>
      <c r="I43" s="70">
        <v>100760</v>
      </c>
      <c r="J43" s="31"/>
    </row>
    <row r="44" spans="1:10" ht="30" customHeight="1">
      <c r="A44" s="16"/>
    </row>
    <row r="45" spans="1:10" s="37" customFormat="1" ht="27.75" customHeight="1">
      <c r="A45" s="127" t="s">
        <v>391</v>
      </c>
      <c r="B45" s="128"/>
      <c r="C45" s="146" t="s">
        <v>1</v>
      </c>
      <c r="D45" s="99"/>
      <c r="E45" s="69"/>
      <c r="F45" s="69"/>
      <c r="G45" s="39"/>
      <c r="H45" s="146" t="s">
        <v>5</v>
      </c>
      <c r="I45" s="99"/>
    </row>
    <row r="46" spans="1:10" s="6" customFormat="1" ht="15.95" customHeight="1">
      <c r="A46" s="38"/>
      <c r="B46" s="36"/>
      <c r="C46" s="145" t="s">
        <v>392</v>
      </c>
      <c r="D46" s="104"/>
      <c r="G46" s="36" t="s">
        <v>6</v>
      </c>
      <c r="H46" s="145" t="s">
        <v>393</v>
      </c>
      <c r="I46" s="104"/>
    </row>
    <row r="47" spans="1:10" ht="12.75" customHeight="1">
      <c r="A47" s="33"/>
      <c r="B47" s="34"/>
      <c r="C47" s="35"/>
      <c r="D47" s="35"/>
      <c r="E47" s="35"/>
      <c r="F47" s="35"/>
      <c r="G47" s="32"/>
      <c r="H47" s="32"/>
      <c r="I47" s="32"/>
    </row>
    <row r="48" spans="1:10" ht="12.75" customHeight="1">
      <c r="A48" s="33"/>
      <c r="B48" s="34"/>
      <c r="C48" s="35"/>
      <c r="D48" s="35"/>
      <c r="E48" s="35"/>
      <c r="F48" s="35"/>
      <c r="G48" s="32"/>
      <c r="H48" s="32"/>
      <c r="I48" s="32"/>
    </row>
    <row r="49" spans="1:9" s="37" customFormat="1" ht="17.25" customHeight="1">
      <c r="A49" s="40"/>
      <c r="B49" s="44" t="s">
        <v>394</v>
      </c>
      <c r="C49" s="142" t="s">
        <v>395</v>
      </c>
      <c r="D49" s="143"/>
      <c r="E49" s="143"/>
      <c r="F49" s="143"/>
      <c r="G49" s="144"/>
      <c r="H49" s="39" t="s">
        <v>396</v>
      </c>
      <c r="I49" s="43" t="s">
        <v>397</v>
      </c>
    </row>
    <row r="50" spans="1:9" s="41" customFormat="1" ht="11.25" customHeight="1">
      <c r="C50" s="103" t="s">
        <v>392</v>
      </c>
      <c r="D50" s="103"/>
      <c r="E50" s="103"/>
      <c r="F50" s="103"/>
      <c r="G50" s="103"/>
      <c r="H50" s="41" t="s">
        <v>398</v>
      </c>
      <c r="I50" s="6" t="s">
        <v>399</v>
      </c>
    </row>
    <row r="52" spans="1:9" s="37" customFormat="1" ht="14.25" customHeight="1">
      <c r="B52" s="37" t="s">
        <v>400</v>
      </c>
      <c r="D52" s="42"/>
      <c r="E52" s="42"/>
      <c r="F52" s="42"/>
    </row>
    <row r="53" spans="1:9" ht="19.7" customHeight="1"/>
    <row r="54" spans="1:9" ht="21" customHeight="1">
      <c r="B54" s="52" t="s">
        <v>401</v>
      </c>
      <c r="C54" s="53"/>
      <c r="D54" s="54"/>
      <c r="E54" s="72"/>
      <c r="F54" s="72"/>
    </row>
    <row r="55" spans="1:9" ht="23.45" customHeight="1">
      <c r="B55" s="134" t="s">
        <v>402</v>
      </c>
      <c r="C55" s="99"/>
      <c r="D55" s="135"/>
      <c r="E55" s="72"/>
      <c r="F55" s="72"/>
    </row>
    <row r="56" spans="1:9" ht="12.75" customHeight="1">
      <c r="B56" s="56" t="s">
        <v>403</v>
      </c>
      <c r="C56" s="49"/>
      <c r="D56" s="57"/>
      <c r="E56" s="73"/>
      <c r="F56" s="73"/>
    </row>
    <row r="57" spans="1:9" ht="12.75" customHeight="1">
      <c r="B57" s="58"/>
      <c r="C57" s="50"/>
      <c r="D57" s="59"/>
      <c r="E57" s="72"/>
      <c r="F57" s="72"/>
    </row>
    <row r="58" spans="1:9" ht="23.45" customHeight="1">
      <c r="B58" s="60"/>
      <c r="C58" s="101" t="s">
        <v>404</v>
      </c>
      <c r="D58" s="136"/>
      <c r="E58" s="74"/>
      <c r="F58" s="74"/>
    </row>
    <row r="59" spans="1:9" ht="12.75" customHeight="1">
      <c r="B59" s="61" t="s">
        <v>6</v>
      </c>
      <c r="C59" s="137" t="s">
        <v>393</v>
      </c>
      <c r="D59" s="138"/>
      <c r="E59" s="75"/>
      <c r="F59" s="75"/>
    </row>
    <row r="60" spans="1:9" ht="12.75" customHeight="1">
      <c r="B60" s="58"/>
      <c r="C60" s="50"/>
      <c r="D60" s="59"/>
      <c r="E60" s="72"/>
      <c r="F60" s="72"/>
    </row>
    <row r="61" spans="1:9" ht="14.25" customHeight="1">
      <c r="B61" s="62" t="s">
        <v>406</v>
      </c>
      <c r="C61" s="50"/>
      <c r="D61" s="59"/>
      <c r="E61" s="72"/>
      <c r="F61" s="72"/>
    </row>
    <row r="62" spans="1:9" ht="12.75" customHeight="1">
      <c r="B62" s="60"/>
      <c r="C62" s="63"/>
      <c r="D62" s="55"/>
      <c r="E62" s="72"/>
      <c r="F62" s="72"/>
    </row>
  </sheetData>
  <mergeCells count="72">
    <mergeCell ref="E19:E20"/>
    <mergeCell ref="E23:E24"/>
    <mergeCell ref="E31:E32"/>
    <mergeCell ref="F35:F36"/>
    <mergeCell ref="F4:F5"/>
    <mergeCell ref="F8:F9"/>
    <mergeCell ref="F17:F18"/>
    <mergeCell ref="F19:F20"/>
    <mergeCell ref="F23:F24"/>
    <mergeCell ref="F31:F32"/>
    <mergeCell ref="C49:G49"/>
    <mergeCell ref="C50:G50"/>
    <mergeCell ref="C46:D46"/>
    <mergeCell ref="C45:D45"/>
    <mergeCell ref="H45:I45"/>
    <mergeCell ref="H46:I46"/>
    <mergeCell ref="A8:A9"/>
    <mergeCell ref="C8:C9"/>
    <mergeCell ref="D8:D9"/>
    <mergeCell ref="G8:G9"/>
    <mergeCell ref="H8:H9"/>
    <mergeCell ref="E8:E9"/>
    <mergeCell ref="A4:A5"/>
    <mergeCell ref="B4:B5"/>
    <mergeCell ref="C4:C5"/>
    <mergeCell ref="D4:D5"/>
    <mergeCell ref="G4:J4"/>
    <mergeCell ref="E4:E5"/>
    <mergeCell ref="A17:A18"/>
    <mergeCell ref="C17:C18"/>
    <mergeCell ref="D17:D18"/>
    <mergeCell ref="G17:G18"/>
    <mergeCell ref="H17:H18"/>
    <mergeCell ref="E17:E18"/>
    <mergeCell ref="I19:I20"/>
    <mergeCell ref="I8:I9"/>
    <mergeCell ref="J8:J9"/>
    <mergeCell ref="J17:J18"/>
    <mergeCell ref="J19:J20"/>
    <mergeCell ref="I17:I18"/>
    <mergeCell ref="B55:D55"/>
    <mergeCell ref="C58:D58"/>
    <mergeCell ref="C59:D59"/>
    <mergeCell ref="J23:J24"/>
    <mergeCell ref="A19:A20"/>
    <mergeCell ref="C19:C20"/>
    <mergeCell ref="H35:H36"/>
    <mergeCell ref="I35:I36"/>
    <mergeCell ref="J35:J36"/>
    <mergeCell ref="A31:A32"/>
    <mergeCell ref="C31:C32"/>
    <mergeCell ref="D31:D32"/>
    <mergeCell ref="G31:G32"/>
    <mergeCell ref="A23:A24"/>
    <mergeCell ref="C23:C24"/>
    <mergeCell ref="D23:D24"/>
    <mergeCell ref="A2:J2"/>
    <mergeCell ref="A45:B45"/>
    <mergeCell ref="J31:J32"/>
    <mergeCell ref="A35:A36"/>
    <mergeCell ref="C35:C36"/>
    <mergeCell ref="D35:D36"/>
    <mergeCell ref="G35:G36"/>
    <mergeCell ref="H31:H32"/>
    <mergeCell ref="I31:I32"/>
    <mergeCell ref="E35:E36"/>
    <mergeCell ref="G23:G24"/>
    <mergeCell ref="H23:H24"/>
    <mergeCell ref="I23:I24"/>
    <mergeCell ref="D19:D20"/>
    <mergeCell ref="G19:G20"/>
    <mergeCell ref="H19:H20"/>
  </mergeCells>
  <hyperlinks>
    <hyperlink ref="B7" location="Par1117" display="Выплаты на закупку товаров, работ, услуг, всего "/>
    <hyperlink ref="B9" location="Par1118" display="по контрактам (договорам), заключенным до начала текущего финансового года без применения норм Федерального закона от 5 апреля 2013 г. N 44-ФЗ &quot;О контрактной системе в сфере закупок товаров, работ, услуг для обеспечения государственных и муниципальных нуж"/>
    <hyperlink ref="B10" location="Par1118" display="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 "/>
    <hyperlink ref="B11" location="Par1119" display="по контрактам (договорам), заключенным до начала текущего финансового года с учетом требований Федерального закона N 44-ФЗ и Федерального закона N 223-ФЗ "/>
    <hyperlink ref="B16" location="Par1119" display="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 "/>
    <hyperlink ref="B21" location="Par1120" display="в соответствии с Федеральным законом N 223-ФЗ "/>
    <hyperlink ref="B26" location="Par1120" display="в соответствии с Федеральным законом N 223-ФЗ "/>
    <hyperlink ref="B27" location="Par1121" display="за счет субсидий, предоставляемых на осуществление капитальных вложений "/>
    <hyperlink ref="B33" location="Par1120" display="в соответствии с Федеральным законом N 223-ФЗ "/>
    <hyperlink ref="B40" location="Par1122" display="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 "/>
  </hyperlinks>
  <pageMargins left="0.90551181102361999" right="0.31496062992126" top="0.55118110236219997" bottom="0.55118110236219997" header="0.31496062992126" footer="0.31496062992126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РАЗДЕЛ 1.</vt:lpstr>
      <vt:lpstr>Продолжение</vt:lpstr>
      <vt:lpstr>РАЗДЕЛ 2.</vt:lpstr>
      <vt:lpstr>'РАЗДЕЛ 2.'!Par1003</vt:lpstr>
      <vt:lpstr>'РАЗДЕЛ 2.'!Par1011</vt:lpstr>
      <vt:lpstr>'РАЗДЕЛ 2.'!Par1061</vt:lpstr>
      <vt:lpstr>'РАЗДЕЛ 2.'!Par911</vt:lpstr>
      <vt:lpstr>'РАЗДЕЛ 2.'!Par920</vt:lpstr>
      <vt:lpstr>'РАЗДЕЛ 2.'!Par928</vt:lpstr>
      <vt:lpstr>'РАЗДЕЛ 2.'!Par936</vt:lpstr>
      <vt:lpstr>'РАЗДЕЛ 2.'!Par944</vt:lpstr>
      <vt:lpstr>'РАЗДЕЛ 2.'!Par953</vt:lpstr>
      <vt:lpstr>'РАЗДЕЛ 2.'!Par978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КонсультантПлюс</dc:creator>
  <cp:lastModifiedBy>елена</cp:lastModifiedBy>
  <cp:lastPrinted>2024-12-20T12:14:49Z</cp:lastPrinted>
  <dcterms:created xsi:type="dcterms:W3CDTF">2010-11-26T07:12:57Z</dcterms:created>
  <dcterms:modified xsi:type="dcterms:W3CDTF">2024-12-20T13:41:51Z</dcterms:modified>
</cp:coreProperties>
</file>